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陸上競技資料\TFすみさｎ\2026資料\競技会資料２６\R8近隣記録会\"/>
    </mc:Choice>
  </mc:AlternateContent>
  <xr:revisionPtr revIDLastSave="0" documentId="8_{47C936C0-6A18-4FF1-9A80-E9F1B45FF3DC}" xr6:coauthVersionLast="47" xr6:coauthVersionMax="47" xr10:uidLastSave="{00000000-0000-0000-0000-000000000000}"/>
  <bookViews>
    <workbookView xWindow="-120" yWindow="-120" windowWidth="20730" windowHeight="11040" tabRatio="764" xr2:uid="{1997527C-9507-46E0-8624-C2447AF7C499}"/>
  </bookViews>
  <sheets>
    <sheet name="はじめに①" sheetId="3" r:id="rId1"/>
    <sheet name="大会要項" sheetId="11" r:id="rId2"/>
    <sheet name="競技日程予定" sheetId="10" r:id="rId3"/>
    <sheet name="男子登録②" sheetId="1" r:id="rId4"/>
    <sheet name="女子登録②" sheetId="2" r:id="rId5"/>
    <sheet name="入力シート③" sheetId="4" r:id="rId6"/>
    <sheet name="一覧印刷⑤" sheetId="8" r:id="rId7"/>
    <sheet name="NANS " sheetId="5" state="hidden" r:id="rId8"/>
    <sheet name="種目" sheetId="6" state="hidden" r:id="rId9"/>
    <sheet name="所属" sheetId="7" state="hidden" r:id="rId10"/>
  </sheets>
  <externalReferences>
    <externalReference r:id="rId11"/>
  </externalReferences>
  <definedNames>
    <definedName name="_xlnm._FilterDatabase" localSheetId="0" hidden="1">[1]リスト資料!$D$1:$I$1</definedName>
    <definedName name="_xlnm._FilterDatabase" localSheetId="9" hidden="1">所属!$F$1:$J$1</definedName>
    <definedName name="_xlnm.Print_Area" localSheetId="0">はじめに①!$B$1:$F$27</definedName>
    <definedName name="_xlnm.Print_Titles" localSheetId="6">一覧印刷⑤!$9:$9</definedName>
    <definedName name="_xlnm.Print_Titles" localSheetId="5">入力シート③!$10:$11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O13" i="4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4" i="1"/>
  <c r="O5" i="1"/>
  <c r="O6" i="1"/>
  <c r="O7" i="1"/>
  <c r="O3" i="1"/>
  <c r="O2" i="1"/>
  <c r="L1" i="4"/>
  <c r="Q17" i="4"/>
  <c r="Q16" i="4"/>
  <c r="Q15" i="4"/>
  <c r="Q14" i="4"/>
  <c r="Q13" i="4"/>
  <c r="Q12" i="4"/>
  <c r="H118" i="4" l="1"/>
  <c r="D5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10" i="4" l="1"/>
  <c r="Q9" i="4"/>
  <c r="Q8" i="4"/>
  <c r="Q7" i="4"/>
  <c r="Q6" i="4"/>
  <c r="Q5" i="4"/>
  <c r="O17" i="4"/>
  <c r="O16" i="4"/>
  <c r="O15" i="4"/>
  <c r="O14" i="4"/>
  <c r="O12" i="4"/>
  <c r="O11" i="4"/>
  <c r="O10" i="4"/>
  <c r="O9" i="4"/>
  <c r="O8" i="4"/>
  <c r="O7" i="4"/>
  <c r="O6" i="4"/>
  <c r="O5" i="4"/>
  <c r="B1" i="4"/>
  <c r="Q18" i="4" l="1"/>
  <c r="O18" i="4"/>
  <c r="J3" i="4"/>
  <c r="I3" i="4"/>
  <c r="F1" i="4" s="1"/>
  <c r="H3" i="4"/>
  <c r="B3" i="4"/>
  <c r="A402" i="5" l="1"/>
  <c r="R402" i="5" s="1"/>
  <c r="G402" i="5"/>
  <c r="I402" i="5" s="1"/>
  <c r="S402" i="5"/>
  <c r="A403" i="5"/>
  <c r="R403" i="5" s="1"/>
  <c r="G403" i="5"/>
  <c r="S403" i="5"/>
  <c r="A404" i="5"/>
  <c r="R404" i="5" s="1"/>
  <c r="G404" i="5"/>
  <c r="S404" i="5"/>
  <c r="A405" i="5"/>
  <c r="R405" i="5" s="1"/>
  <c r="G405" i="5"/>
  <c r="S405" i="5"/>
  <c r="A406" i="5"/>
  <c r="R406" i="5" s="1"/>
  <c r="G406" i="5"/>
  <c r="I406" i="5" s="1"/>
  <c r="S406" i="5"/>
  <c r="A407" i="5"/>
  <c r="R407" i="5" s="1"/>
  <c r="G407" i="5"/>
  <c r="S407" i="5"/>
  <c r="A408" i="5"/>
  <c r="R408" i="5" s="1"/>
  <c r="G408" i="5"/>
  <c r="I408" i="5" s="1"/>
  <c r="S408" i="5"/>
  <c r="A409" i="5"/>
  <c r="R409" i="5" s="1"/>
  <c r="G409" i="5"/>
  <c r="I409" i="5" s="1"/>
  <c r="S409" i="5"/>
  <c r="A410" i="5"/>
  <c r="R410" i="5" s="1"/>
  <c r="G410" i="5"/>
  <c r="S410" i="5"/>
  <c r="A411" i="5"/>
  <c r="R411" i="5" s="1"/>
  <c r="G411" i="5"/>
  <c r="S411" i="5"/>
  <c r="A412" i="5"/>
  <c r="R412" i="5" s="1"/>
  <c r="G412" i="5"/>
  <c r="I412" i="5" s="1"/>
  <c r="S412" i="5"/>
  <c r="A413" i="5"/>
  <c r="R413" i="5" s="1"/>
  <c r="G413" i="5"/>
  <c r="I413" i="5" s="1"/>
  <c r="S413" i="5"/>
  <c r="A414" i="5"/>
  <c r="R414" i="5" s="1"/>
  <c r="G414" i="5"/>
  <c r="S414" i="5"/>
  <c r="A415" i="5"/>
  <c r="R415" i="5" s="1"/>
  <c r="G415" i="5"/>
  <c r="S415" i="5"/>
  <c r="A322" i="5"/>
  <c r="R322" i="5" s="1"/>
  <c r="G322" i="5"/>
  <c r="S322" i="5"/>
  <c r="A323" i="5"/>
  <c r="R323" i="5" s="1"/>
  <c r="G323" i="5"/>
  <c r="S323" i="5"/>
  <c r="A324" i="5"/>
  <c r="R324" i="5" s="1"/>
  <c r="G324" i="5"/>
  <c r="S324" i="5"/>
  <c r="A325" i="5"/>
  <c r="R325" i="5" s="1"/>
  <c r="G325" i="5"/>
  <c r="I325" i="5" s="1"/>
  <c r="S325" i="5"/>
  <c r="A326" i="5"/>
  <c r="R326" i="5" s="1"/>
  <c r="G326" i="5"/>
  <c r="S326" i="5"/>
  <c r="A327" i="5"/>
  <c r="R327" i="5" s="1"/>
  <c r="G327" i="5"/>
  <c r="S327" i="5"/>
  <c r="A328" i="5"/>
  <c r="R328" i="5" s="1"/>
  <c r="G328" i="5"/>
  <c r="S328" i="5"/>
  <c r="A329" i="5"/>
  <c r="R329" i="5" s="1"/>
  <c r="G329" i="5"/>
  <c r="I329" i="5" s="1"/>
  <c r="S329" i="5"/>
  <c r="A330" i="5"/>
  <c r="R330" i="5" s="1"/>
  <c r="G330" i="5"/>
  <c r="S330" i="5"/>
  <c r="A331" i="5"/>
  <c r="R331" i="5" s="1"/>
  <c r="G331" i="5"/>
  <c r="S331" i="5"/>
  <c r="A332" i="5"/>
  <c r="R332" i="5" s="1"/>
  <c r="G332" i="5"/>
  <c r="S332" i="5"/>
  <c r="A333" i="5"/>
  <c r="R333" i="5" s="1"/>
  <c r="G333" i="5"/>
  <c r="I333" i="5" s="1"/>
  <c r="S333" i="5"/>
  <c r="A334" i="5"/>
  <c r="R334" i="5" s="1"/>
  <c r="G334" i="5"/>
  <c r="S334" i="5"/>
  <c r="A335" i="5"/>
  <c r="R335" i="5" s="1"/>
  <c r="G335" i="5"/>
  <c r="S335" i="5"/>
  <c r="A336" i="5"/>
  <c r="R336" i="5" s="1"/>
  <c r="G336" i="5"/>
  <c r="I336" i="5" s="1"/>
  <c r="S336" i="5"/>
  <c r="A337" i="5"/>
  <c r="R337" i="5" s="1"/>
  <c r="G337" i="5"/>
  <c r="I337" i="5" s="1"/>
  <c r="S337" i="5"/>
  <c r="A338" i="5"/>
  <c r="R338" i="5" s="1"/>
  <c r="G338" i="5"/>
  <c r="S338" i="5"/>
  <c r="A339" i="5"/>
  <c r="R339" i="5" s="1"/>
  <c r="G339" i="5"/>
  <c r="S339" i="5"/>
  <c r="A340" i="5"/>
  <c r="R340" i="5" s="1"/>
  <c r="G340" i="5"/>
  <c r="S340" i="5"/>
  <c r="A341" i="5"/>
  <c r="R341" i="5" s="1"/>
  <c r="G341" i="5"/>
  <c r="I341" i="5" s="1"/>
  <c r="S341" i="5"/>
  <c r="A342" i="5"/>
  <c r="R342" i="5" s="1"/>
  <c r="G342" i="5"/>
  <c r="S342" i="5"/>
  <c r="A343" i="5"/>
  <c r="R343" i="5" s="1"/>
  <c r="G343" i="5"/>
  <c r="I343" i="5" s="1"/>
  <c r="S343" i="5"/>
  <c r="A344" i="5"/>
  <c r="R344" i="5" s="1"/>
  <c r="G344" i="5"/>
  <c r="S344" i="5"/>
  <c r="A345" i="5"/>
  <c r="R345" i="5" s="1"/>
  <c r="G345" i="5"/>
  <c r="S345" i="5"/>
  <c r="A346" i="5"/>
  <c r="R346" i="5" s="1"/>
  <c r="G346" i="5"/>
  <c r="S346" i="5"/>
  <c r="A347" i="5"/>
  <c r="R347" i="5" s="1"/>
  <c r="G347" i="5"/>
  <c r="S347" i="5"/>
  <c r="A348" i="5"/>
  <c r="R348" i="5" s="1"/>
  <c r="G348" i="5"/>
  <c r="I348" i="5" s="1"/>
  <c r="S348" i="5"/>
  <c r="A349" i="5"/>
  <c r="R349" i="5" s="1"/>
  <c r="G349" i="5"/>
  <c r="S349" i="5"/>
  <c r="A350" i="5"/>
  <c r="R350" i="5" s="1"/>
  <c r="G350" i="5"/>
  <c r="S350" i="5"/>
  <c r="A351" i="5"/>
  <c r="R351" i="5" s="1"/>
  <c r="G351" i="5"/>
  <c r="S351" i="5"/>
  <c r="A352" i="5"/>
  <c r="R352" i="5" s="1"/>
  <c r="G352" i="5"/>
  <c r="I352" i="5" s="1"/>
  <c r="S352" i="5"/>
  <c r="A353" i="5"/>
  <c r="R353" i="5" s="1"/>
  <c r="G353" i="5"/>
  <c r="S353" i="5"/>
  <c r="A354" i="5"/>
  <c r="R354" i="5" s="1"/>
  <c r="G354" i="5"/>
  <c r="S354" i="5"/>
  <c r="A355" i="5"/>
  <c r="R355" i="5" s="1"/>
  <c r="G355" i="5"/>
  <c r="S355" i="5"/>
  <c r="A356" i="5"/>
  <c r="R356" i="5" s="1"/>
  <c r="G356" i="5"/>
  <c r="I356" i="5" s="1"/>
  <c r="S356" i="5"/>
  <c r="A357" i="5"/>
  <c r="R357" i="5" s="1"/>
  <c r="G357" i="5"/>
  <c r="I357" i="5" s="1"/>
  <c r="S357" i="5"/>
  <c r="A358" i="5"/>
  <c r="R358" i="5" s="1"/>
  <c r="G358" i="5"/>
  <c r="S358" i="5"/>
  <c r="A359" i="5"/>
  <c r="R359" i="5" s="1"/>
  <c r="G359" i="5"/>
  <c r="S359" i="5"/>
  <c r="A360" i="5"/>
  <c r="R360" i="5" s="1"/>
  <c r="G360" i="5"/>
  <c r="I360" i="5" s="1"/>
  <c r="S360" i="5"/>
  <c r="A361" i="5"/>
  <c r="R361" i="5" s="1"/>
  <c r="G361" i="5"/>
  <c r="I361" i="5" s="1"/>
  <c r="S361" i="5"/>
  <c r="A362" i="5"/>
  <c r="R362" i="5" s="1"/>
  <c r="G362" i="5"/>
  <c r="S362" i="5"/>
  <c r="A363" i="5"/>
  <c r="R363" i="5" s="1"/>
  <c r="G363" i="5"/>
  <c r="S363" i="5"/>
  <c r="A364" i="5"/>
  <c r="R364" i="5" s="1"/>
  <c r="G364" i="5"/>
  <c r="S364" i="5"/>
  <c r="A365" i="5"/>
  <c r="R365" i="5" s="1"/>
  <c r="G365" i="5"/>
  <c r="S365" i="5"/>
  <c r="A366" i="5"/>
  <c r="R366" i="5" s="1"/>
  <c r="G366" i="5"/>
  <c r="S366" i="5"/>
  <c r="A367" i="5"/>
  <c r="R367" i="5" s="1"/>
  <c r="G367" i="5"/>
  <c r="I367" i="5" s="1"/>
  <c r="S367" i="5"/>
  <c r="A368" i="5"/>
  <c r="R368" i="5" s="1"/>
  <c r="G368" i="5"/>
  <c r="S368" i="5"/>
  <c r="A369" i="5"/>
  <c r="R369" i="5" s="1"/>
  <c r="G369" i="5"/>
  <c r="S369" i="5"/>
  <c r="A370" i="5"/>
  <c r="R370" i="5" s="1"/>
  <c r="G370" i="5"/>
  <c r="I370" i="5" s="1"/>
  <c r="S370" i="5"/>
  <c r="A371" i="5"/>
  <c r="R371" i="5" s="1"/>
  <c r="G371" i="5"/>
  <c r="S371" i="5"/>
  <c r="A372" i="5"/>
  <c r="R372" i="5" s="1"/>
  <c r="G372" i="5"/>
  <c r="S372" i="5"/>
  <c r="A373" i="5"/>
  <c r="R373" i="5" s="1"/>
  <c r="G373" i="5"/>
  <c r="S373" i="5"/>
  <c r="A374" i="5"/>
  <c r="R374" i="5" s="1"/>
  <c r="G374" i="5"/>
  <c r="S374" i="5"/>
  <c r="A375" i="5"/>
  <c r="R375" i="5" s="1"/>
  <c r="G375" i="5"/>
  <c r="I375" i="5" s="1"/>
  <c r="S375" i="5"/>
  <c r="A376" i="5"/>
  <c r="R376" i="5" s="1"/>
  <c r="G376" i="5"/>
  <c r="S376" i="5"/>
  <c r="A377" i="5"/>
  <c r="R377" i="5" s="1"/>
  <c r="G377" i="5"/>
  <c r="S377" i="5"/>
  <c r="A378" i="5"/>
  <c r="R378" i="5" s="1"/>
  <c r="G378" i="5"/>
  <c r="S378" i="5"/>
  <c r="A379" i="5"/>
  <c r="R379" i="5" s="1"/>
  <c r="G379" i="5"/>
  <c r="S379" i="5"/>
  <c r="A380" i="5"/>
  <c r="R380" i="5" s="1"/>
  <c r="G380" i="5"/>
  <c r="S380" i="5"/>
  <c r="A381" i="5"/>
  <c r="R381" i="5" s="1"/>
  <c r="G381" i="5"/>
  <c r="S381" i="5"/>
  <c r="A382" i="5"/>
  <c r="R382" i="5" s="1"/>
  <c r="G382" i="5"/>
  <c r="S382" i="5"/>
  <c r="A383" i="5"/>
  <c r="R383" i="5" s="1"/>
  <c r="G383" i="5"/>
  <c r="S383" i="5"/>
  <c r="A384" i="5"/>
  <c r="R384" i="5" s="1"/>
  <c r="G384" i="5"/>
  <c r="S384" i="5"/>
  <c r="A385" i="5"/>
  <c r="R385" i="5" s="1"/>
  <c r="G385" i="5"/>
  <c r="I385" i="5" s="1"/>
  <c r="S385" i="5"/>
  <c r="A386" i="5"/>
  <c r="R386" i="5" s="1"/>
  <c r="G386" i="5"/>
  <c r="S386" i="5"/>
  <c r="A387" i="5"/>
  <c r="R387" i="5" s="1"/>
  <c r="G387" i="5"/>
  <c r="S387" i="5"/>
  <c r="A388" i="5"/>
  <c r="R388" i="5" s="1"/>
  <c r="G388" i="5"/>
  <c r="S388" i="5"/>
  <c r="A389" i="5"/>
  <c r="R389" i="5" s="1"/>
  <c r="G389" i="5"/>
  <c r="S389" i="5"/>
  <c r="A390" i="5"/>
  <c r="R390" i="5" s="1"/>
  <c r="G390" i="5"/>
  <c r="S390" i="5"/>
  <c r="A391" i="5"/>
  <c r="R391" i="5" s="1"/>
  <c r="G391" i="5"/>
  <c r="S391" i="5"/>
  <c r="A392" i="5"/>
  <c r="R392" i="5" s="1"/>
  <c r="G392" i="5"/>
  <c r="S392" i="5"/>
  <c r="A393" i="5"/>
  <c r="R393" i="5" s="1"/>
  <c r="G393" i="5"/>
  <c r="S393" i="5"/>
  <c r="A394" i="5"/>
  <c r="R394" i="5" s="1"/>
  <c r="G394" i="5"/>
  <c r="I394" i="5" s="1"/>
  <c r="S394" i="5"/>
  <c r="A395" i="5"/>
  <c r="R395" i="5" s="1"/>
  <c r="G395" i="5"/>
  <c r="S395" i="5"/>
  <c r="A396" i="5"/>
  <c r="R396" i="5" s="1"/>
  <c r="G396" i="5"/>
  <c r="S396" i="5"/>
  <c r="A397" i="5"/>
  <c r="R397" i="5" s="1"/>
  <c r="G397" i="5"/>
  <c r="S397" i="5"/>
  <c r="A398" i="5"/>
  <c r="R398" i="5" s="1"/>
  <c r="G398" i="5"/>
  <c r="I398" i="5" s="1"/>
  <c r="S398" i="5"/>
  <c r="A399" i="5"/>
  <c r="R399" i="5" s="1"/>
  <c r="G399" i="5"/>
  <c r="S399" i="5"/>
  <c r="A400" i="5"/>
  <c r="R400" i="5" s="1"/>
  <c r="G400" i="5"/>
  <c r="S400" i="5"/>
  <c r="A401" i="5"/>
  <c r="R401" i="5" s="1"/>
  <c r="G401" i="5"/>
  <c r="I401" i="5" s="1"/>
  <c r="S401" i="5"/>
  <c r="A317" i="5"/>
  <c r="R317" i="5" s="1"/>
  <c r="G317" i="5"/>
  <c r="S317" i="5"/>
  <c r="A318" i="5"/>
  <c r="R318" i="5" s="1"/>
  <c r="G318" i="5"/>
  <c r="S318" i="5"/>
  <c r="A319" i="5"/>
  <c r="R319" i="5" s="1"/>
  <c r="G319" i="5"/>
  <c r="S319" i="5"/>
  <c r="A320" i="5"/>
  <c r="R320" i="5" s="1"/>
  <c r="G320" i="5"/>
  <c r="I320" i="5" s="1"/>
  <c r="S320" i="5"/>
  <c r="A321" i="5"/>
  <c r="R321" i="5" s="1"/>
  <c r="G321" i="5"/>
  <c r="S321" i="5"/>
  <c r="S316" i="5"/>
  <c r="A221" i="5"/>
  <c r="R221" i="5" s="1"/>
  <c r="G221" i="5"/>
  <c r="S221" i="5"/>
  <c r="A222" i="5"/>
  <c r="R222" i="5" s="1"/>
  <c r="G222" i="5"/>
  <c r="S222" i="5"/>
  <c r="A223" i="5"/>
  <c r="R223" i="5" s="1"/>
  <c r="G223" i="5"/>
  <c r="I223" i="5" s="1"/>
  <c r="S223" i="5"/>
  <c r="A224" i="5"/>
  <c r="R224" i="5" s="1"/>
  <c r="G224" i="5"/>
  <c r="S224" i="5"/>
  <c r="A225" i="5"/>
  <c r="R225" i="5" s="1"/>
  <c r="G225" i="5"/>
  <c r="S225" i="5"/>
  <c r="A226" i="5"/>
  <c r="R226" i="5" s="1"/>
  <c r="G226" i="5"/>
  <c r="S226" i="5"/>
  <c r="A227" i="5"/>
  <c r="R227" i="5" s="1"/>
  <c r="G227" i="5"/>
  <c r="S227" i="5"/>
  <c r="A228" i="5"/>
  <c r="R228" i="5" s="1"/>
  <c r="G228" i="5"/>
  <c r="S228" i="5"/>
  <c r="A229" i="5"/>
  <c r="R229" i="5" s="1"/>
  <c r="G229" i="5"/>
  <c r="S229" i="5"/>
  <c r="A230" i="5"/>
  <c r="R230" i="5" s="1"/>
  <c r="G230" i="5"/>
  <c r="I230" i="5" s="1"/>
  <c r="S230" i="5"/>
  <c r="A231" i="5"/>
  <c r="R231" i="5" s="1"/>
  <c r="G231" i="5"/>
  <c r="S231" i="5"/>
  <c r="A232" i="5"/>
  <c r="R232" i="5" s="1"/>
  <c r="G232" i="5"/>
  <c r="S232" i="5"/>
  <c r="A233" i="5"/>
  <c r="R233" i="5" s="1"/>
  <c r="G233" i="5"/>
  <c r="I233" i="5" s="1"/>
  <c r="S233" i="5"/>
  <c r="A234" i="5"/>
  <c r="R234" i="5" s="1"/>
  <c r="G234" i="5"/>
  <c r="I234" i="5" s="1"/>
  <c r="S234" i="5"/>
  <c r="A235" i="5"/>
  <c r="R235" i="5" s="1"/>
  <c r="G235" i="5"/>
  <c r="I235" i="5" s="1"/>
  <c r="S235" i="5"/>
  <c r="A236" i="5"/>
  <c r="R236" i="5" s="1"/>
  <c r="G236" i="5"/>
  <c r="S236" i="5"/>
  <c r="A237" i="5"/>
  <c r="R237" i="5" s="1"/>
  <c r="G237" i="5"/>
  <c r="I237" i="5" s="1"/>
  <c r="S237" i="5"/>
  <c r="A238" i="5"/>
  <c r="R238" i="5" s="1"/>
  <c r="G238" i="5"/>
  <c r="S238" i="5"/>
  <c r="A239" i="5"/>
  <c r="R239" i="5" s="1"/>
  <c r="G239" i="5"/>
  <c r="I239" i="5" s="1"/>
  <c r="S239" i="5"/>
  <c r="A240" i="5"/>
  <c r="R240" i="5" s="1"/>
  <c r="G240" i="5"/>
  <c r="S240" i="5"/>
  <c r="A241" i="5"/>
  <c r="R241" i="5" s="1"/>
  <c r="G241" i="5"/>
  <c r="S241" i="5"/>
  <c r="A242" i="5"/>
  <c r="R242" i="5" s="1"/>
  <c r="G242" i="5"/>
  <c r="I242" i="5" s="1"/>
  <c r="S242" i="5"/>
  <c r="A243" i="5"/>
  <c r="R243" i="5" s="1"/>
  <c r="G243" i="5"/>
  <c r="I243" i="5" s="1"/>
  <c r="S243" i="5"/>
  <c r="A244" i="5"/>
  <c r="R244" i="5" s="1"/>
  <c r="G244" i="5"/>
  <c r="S244" i="5"/>
  <c r="A245" i="5"/>
  <c r="R245" i="5" s="1"/>
  <c r="G245" i="5"/>
  <c r="S245" i="5"/>
  <c r="A246" i="5"/>
  <c r="R246" i="5" s="1"/>
  <c r="G246" i="5"/>
  <c r="S246" i="5"/>
  <c r="A247" i="5"/>
  <c r="R247" i="5" s="1"/>
  <c r="G247" i="5"/>
  <c r="S247" i="5"/>
  <c r="A248" i="5"/>
  <c r="R248" i="5" s="1"/>
  <c r="G248" i="5"/>
  <c r="S248" i="5"/>
  <c r="A249" i="5"/>
  <c r="R249" i="5" s="1"/>
  <c r="G249" i="5"/>
  <c r="S249" i="5"/>
  <c r="A250" i="5"/>
  <c r="R250" i="5" s="1"/>
  <c r="G250" i="5"/>
  <c r="S250" i="5"/>
  <c r="A251" i="5"/>
  <c r="R251" i="5" s="1"/>
  <c r="G251" i="5"/>
  <c r="S251" i="5"/>
  <c r="A252" i="5"/>
  <c r="R252" i="5" s="1"/>
  <c r="G252" i="5"/>
  <c r="S252" i="5"/>
  <c r="A253" i="5"/>
  <c r="R253" i="5" s="1"/>
  <c r="G253" i="5"/>
  <c r="S253" i="5"/>
  <c r="A254" i="5"/>
  <c r="R254" i="5" s="1"/>
  <c r="G254" i="5"/>
  <c r="S254" i="5"/>
  <c r="A255" i="5"/>
  <c r="R255" i="5" s="1"/>
  <c r="G255" i="5"/>
  <c r="I255" i="5" s="1"/>
  <c r="S255" i="5"/>
  <c r="A256" i="5"/>
  <c r="R256" i="5" s="1"/>
  <c r="G256" i="5"/>
  <c r="S256" i="5"/>
  <c r="A257" i="5"/>
  <c r="R257" i="5" s="1"/>
  <c r="G257" i="5"/>
  <c r="I257" i="5" s="1"/>
  <c r="S257" i="5"/>
  <c r="A258" i="5"/>
  <c r="R258" i="5" s="1"/>
  <c r="G258" i="5"/>
  <c r="S258" i="5"/>
  <c r="A259" i="5"/>
  <c r="R259" i="5" s="1"/>
  <c r="G259" i="5"/>
  <c r="S259" i="5"/>
  <c r="A260" i="5"/>
  <c r="R260" i="5" s="1"/>
  <c r="G260" i="5"/>
  <c r="I260" i="5" s="1"/>
  <c r="S260" i="5"/>
  <c r="A261" i="5"/>
  <c r="R261" i="5" s="1"/>
  <c r="G261" i="5"/>
  <c r="I261" i="5" s="1"/>
  <c r="S261" i="5"/>
  <c r="A262" i="5"/>
  <c r="R262" i="5" s="1"/>
  <c r="G262" i="5"/>
  <c r="I262" i="5" s="1"/>
  <c r="S262" i="5"/>
  <c r="A263" i="5"/>
  <c r="R263" i="5" s="1"/>
  <c r="G263" i="5"/>
  <c r="S263" i="5"/>
  <c r="A264" i="5"/>
  <c r="R264" i="5" s="1"/>
  <c r="G264" i="5"/>
  <c r="S264" i="5"/>
  <c r="A265" i="5"/>
  <c r="R265" i="5" s="1"/>
  <c r="G265" i="5"/>
  <c r="I265" i="5" s="1"/>
  <c r="S265" i="5"/>
  <c r="A266" i="5"/>
  <c r="R266" i="5" s="1"/>
  <c r="G266" i="5"/>
  <c r="I266" i="5" s="1"/>
  <c r="S266" i="5"/>
  <c r="A267" i="5"/>
  <c r="R267" i="5" s="1"/>
  <c r="G267" i="5"/>
  <c r="S267" i="5"/>
  <c r="A268" i="5"/>
  <c r="R268" i="5" s="1"/>
  <c r="G268" i="5"/>
  <c r="S268" i="5"/>
  <c r="A269" i="5"/>
  <c r="R269" i="5" s="1"/>
  <c r="G269" i="5"/>
  <c r="S269" i="5"/>
  <c r="A270" i="5"/>
  <c r="R270" i="5" s="1"/>
  <c r="G270" i="5"/>
  <c r="I270" i="5" s="1"/>
  <c r="S270" i="5"/>
  <c r="A271" i="5"/>
  <c r="R271" i="5" s="1"/>
  <c r="G271" i="5"/>
  <c r="S271" i="5"/>
  <c r="A272" i="5"/>
  <c r="R272" i="5" s="1"/>
  <c r="G272" i="5"/>
  <c r="S272" i="5"/>
  <c r="A273" i="5"/>
  <c r="R273" i="5" s="1"/>
  <c r="G273" i="5"/>
  <c r="S273" i="5"/>
  <c r="A274" i="5"/>
  <c r="R274" i="5" s="1"/>
  <c r="G274" i="5"/>
  <c r="S274" i="5"/>
  <c r="A275" i="5"/>
  <c r="R275" i="5" s="1"/>
  <c r="G275" i="5"/>
  <c r="I275" i="5" s="1"/>
  <c r="S275" i="5"/>
  <c r="A276" i="5"/>
  <c r="R276" i="5" s="1"/>
  <c r="G276" i="5"/>
  <c r="S276" i="5"/>
  <c r="A277" i="5"/>
  <c r="R277" i="5" s="1"/>
  <c r="G277" i="5"/>
  <c r="S277" i="5"/>
  <c r="A278" i="5"/>
  <c r="R278" i="5" s="1"/>
  <c r="G278" i="5"/>
  <c r="S278" i="5"/>
  <c r="A279" i="5"/>
  <c r="R279" i="5" s="1"/>
  <c r="G279" i="5"/>
  <c r="S279" i="5"/>
  <c r="A280" i="5"/>
  <c r="R280" i="5" s="1"/>
  <c r="G280" i="5"/>
  <c r="I280" i="5" s="1"/>
  <c r="S280" i="5"/>
  <c r="A281" i="5"/>
  <c r="R281" i="5" s="1"/>
  <c r="G281" i="5"/>
  <c r="S281" i="5"/>
  <c r="A282" i="5"/>
  <c r="R282" i="5" s="1"/>
  <c r="G282" i="5"/>
  <c r="S282" i="5"/>
  <c r="A283" i="5"/>
  <c r="R283" i="5" s="1"/>
  <c r="G283" i="5"/>
  <c r="S283" i="5"/>
  <c r="A284" i="5"/>
  <c r="R284" i="5" s="1"/>
  <c r="G284" i="5"/>
  <c r="I284" i="5" s="1"/>
  <c r="S284" i="5"/>
  <c r="A285" i="5"/>
  <c r="R285" i="5" s="1"/>
  <c r="G285" i="5"/>
  <c r="I285" i="5" s="1"/>
  <c r="S285" i="5"/>
  <c r="A286" i="5"/>
  <c r="R286" i="5" s="1"/>
  <c r="G286" i="5"/>
  <c r="S286" i="5"/>
  <c r="A287" i="5"/>
  <c r="R287" i="5" s="1"/>
  <c r="G287" i="5"/>
  <c r="S287" i="5"/>
  <c r="A288" i="5"/>
  <c r="R288" i="5" s="1"/>
  <c r="G288" i="5"/>
  <c r="S288" i="5"/>
  <c r="A289" i="5"/>
  <c r="R289" i="5" s="1"/>
  <c r="G289" i="5"/>
  <c r="I289" i="5" s="1"/>
  <c r="S289" i="5"/>
  <c r="A290" i="5"/>
  <c r="R290" i="5" s="1"/>
  <c r="G290" i="5"/>
  <c r="I290" i="5" s="1"/>
  <c r="S290" i="5"/>
  <c r="A291" i="5"/>
  <c r="R291" i="5" s="1"/>
  <c r="G291" i="5"/>
  <c r="S291" i="5"/>
  <c r="A292" i="5"/>
  <c r="R292" i="5" s="1"/>
  <c r="G292" i="5"/>
  <c r="S292" i="5"/>
  <c r="A293" i="5"/>
  <c r="R293" i="5" s="1"/>
  <c r="G293" i="5"/>
  <c r="I293" i="5" s="1"/>
  <c r="S293" i="5"/>
  <c r="A294" i="5"/>
  <c r="R294" i="5" s="1"/>
  <c r="G294" i="5"/>
  <c r="S294" i="5"/>
  <c r="A295" i="5"/>
  <c r="R295" i="5" s="1"/>
  <c r="G295" i="5"/>
  <c r="S295" i="5"/>
  <c r="A296" i="5"/>
  <c r="R296" i="5" s="1"/>
  <c r="G296" i="5"/>
  <c r="S296" i="5"/>
  <c r="A297" i="5"/>
  <c r="R297" i="5" s="1"/>
  <c r="G297" i="5"/>
  <c r="I297" i="5" s="1"/>
  <c r="S297" i="5"/>
  <c r="A298" i="5"/>
  <c r="R298" i="5" s="1"/>
  <c r="G298" i="5"/>
  <c r="I298" i="5" s="1"/>
  <c r="S298" i="5"/>
  <c r="A299" i="5"/>
  <c r="R299" i="5" s="1"/>
  <c r="G299" i="5"/>
  <c r="S299" i="5"/>
  <c r="A300" i="5"/>
  <c r="R300" i="5" s="1"/>
  <c r="G300" i="5"/>
  <c r="S300" i="5"/>
  <c r="A301" i="5"/>
  <c r="R301" i="5" s="1"/>
  <c r="G301" i="5"/>
  <c r="S301" i="5"/>
  <c r="A302" i="5"/>
  <c r="R302" i="5" s="1"/>
  <c r="G302" i="5"/>
  <c r="I302" i="5" s="1"/>
  <c r="S302" i="5"/>
  <c r="A303" i="5"/>
  <c r="R303" i="5" s="1"/>
  <c r="G303" i="5"/>
  <c r="S303" i="5"/>
  <c r="A304" i="5"/>
  <c r="R304" i="5" s="1"/>
  <c r="G304" i="5"/>
  <c r="S304" i="5"/>
  <c r="A305" i="5"/>
  <c r="R305" i="5" s="1"/>
  <c r="G305" i="5"/>
  <c r="S305" i="5"/>
  <c r="A306" i="5"/>
  <c r="R306" i="5" s="1"/>
  <c r="G306" i="5"/>
  <c r="I306" i="5" s="1"/>
  <c r="S306" i="5"/>
  <c r="A307" i="5"/>
  <c r="R307" i="5" s="1"/>
  <c r="G307" i="5"/>
  <c r="S307" i="5"/>
  <c r="A308" i="5"/>
  <c r="R308" i="5" s="1"/>
  <c r="G308" i="5"/>
  <c r="S308" i="5"/>
  <c r="A309" i="5"/>
  <c r="R309" i="5" s="1"/>
  <c r="G309" i="5"/>
  <c r="I309" i="5" s="1"/>
  <c r="S309" i="5"/>
  <c r="A310" i="5"/>
  <c r="R310" i="5" s="1"/>
  <c r="G310" i="5"/>
  <c r="S310" i="5"/>
  <c r="A311" i="5"/>
  <c r="R311" i="5" s="1"/>
  <c r="G311" i="5"/>
  <c r="S311" i="5"/>
  <c r="A312" i="5"/>
  <c r="R312" i="5" s="1"/>
  <c r="G312" i="5"/>
  <c r="S312" i="5"/>
  <c r="A313" i="5"/>
  <c r="R313" i="5" s="1"/>
  <c r="G313" i="5"/>
  <c r="I313" i="5" s="1"/>
  <c r="S313" i="5"/>
  <c r="A314" i="5"/>
  <c r="R314" i="5" s="1"/>
  <c r="G314" i="5"/>
  <c r="I314" i="5" s="1"/>
  <c r="S314" i="5"/>
  <c r="A315" i="5"/>
  <c r="R315" i="5" s="1"/>
  <c r="G315" i="5"/>
  <c r="S315" i="5"/>
  <c r="A211" i="5"/>
  <c r="R211" i="5" s="1"/>
  <c r="G211" i="5"/>
  <c r="A212" i="5"/>
  <c r="R212" i="5" s="1"/>
  <c r="G212" i="5"/>
  <c r="A213" i="5"/>
  <c r="R213" i="5" s="1"/>
  <c r="G213" i="5"/>
  <c r="A214" i="5"/>
  <c r="R214" i="5" s="1"/>
  <c r="G214" i="5"/>
  <c r="A215" i="5"/>
  <c r="R215" i="5" s="1"/>
  <c r="G215" i="5"/>
  <c r="A216" i="5"/>
  <c r="R216" i="5" s="1"/>
  <c r="G216" i="5"/>
  <c r="A217" i="5"/>
  <c r="R217" i="5" s="1"/>
  <c r="G217" i="5"/>
  <c r="A218" i="5"/>
  <c r="R218" i="5" s="1"/>
  <c r="G218" i="5"/>
  <c r="A219" i="5"/>
  <c r="R219" i="5" s="1"/>
  <c r="G219" i="5"/>
  <c r="A220" i="5"/>
  <c r="R220" i="5" s="1"/>
  <c r="G220" i="5"/>
  <c r="S217" i="5"/>
  <c r="S218" i="5"/>
  <c r="S219" i="5"/>
  <c r="S220" i="5"/>
  <c r="S216" i="5"/>
  <c r="S210" i="5"/>
  <c r="S215" i="5" s="1"/>
  <c r="A316" i="5"/>
  <c r="R316" i="5" s="1"/>
  <c r="G316" i="5"/>
  <c r="G210" i="5"/>
  <c r="A210" i="5"/>
  <c r="R210" i="5" s="1"/>
  <c r="F2" i="5"/>
  <c r="C1" i="5"/>
  <c r="S212" i="5" l="1"/>
  <c r="S214" i="5"/>
  <c r="S211" i="5"/>
  <c r="I267" i="5"/>
  <c r="I253" i="5"/>
  <c r="I252" i="5"/>
  <c r="I231" i="5"/>
  <c r="S213" i="5"/>
  <c r="I219" i="5"/>
  <c r="I287" i="5"/>
  <c r="I248" i="5"/>
  <c r="I245" i="5"/>
  <c r="I225" i="5"/>
  <c r="I368" i="5"/>
  <c r="I414" i="5"/>
  <c r="I410" i="5"/>
  <c r="I215" i="5"/>
  <c r="I288" i="5"/>
  <c r="I277" i="5"/>
  <c r="I263" i="5"/>
  <c r="I344" i="5"/>
  <c r="I324" i="5"/>
  <c r="I404" i="5"/>
  <c r="I301" i="5"/>
  <c r="I213" i="5"/>
  <c r="I305" i="5"/>
  <c r="I294" i="5"/>
  <c r="I278" i="5"/>
  <c r="I238" i="5"/>
  <c r="I272" i="5"/>
  <c r="I271" i="5"/>
  <c r="I372" i="5"/>
  <c r="I217" i="5"/>
  <c r="I310" i="5"/>
  <c r="I256" i="5"/>
  <c r="I227" i="5"/>
  <c r="I246" i="5"/>
  <c r="I221" i="5"/>
  <c r="I397" i="5"/>
  <c r="I390" i="5"/>
  <c r="I380" i="5"/>
  <c r="I373" i="5"/>
  <c r="I355" i="5"/>
  <c r="I332" i="5"/>
  <c r="I321" i="5"/>
  <c r="I393" i="5"/>
  <c r="I359" i="5"/>
  <c r="I349" i="5"/>
  <c r="I340" i="5"/>
  <c r="I339" i="5"/>
  <c r="I377" i="5"/>
  <c r="I363" i="5"/>
  <c r="I353" i="5"/>
  <c r="I345" i="5"/>
  <c r="I328" i="5"/>
  <c r="I405" i="5"/>
  <c r="I415" i="5"/>
  <c r="I411" i="5"/>
  <c r="I407" i="5"/>
  <c r="I403" i="5"/>
  <c r="I399" i="5"/>
  <c r="I395" i="5"/>
  <c r="I391" i="5"/>
  <c r="I383" i="5"/>
  <c r="I378" i="5"/>
  <c r="I346" i="5"/>
  <c r="I388" i="5"/>
  <c r="I381" i="5"/>
  <c r="I371" i="5"/>
  <c r="I366" i="5"/>
  <c r="I400" i="5"/>
  <c r="I396" i="5"/>
  <c r="I392" i="5"/>
  <c r="I386" i="5"/>
  <c r="I376" i="5"/>
  <c r="I369" i="5"/>
  <c r="I350" i="5"/>
  <c r="I334" i="5"/>
  <c r="I389" i="5"/>
  <c r="I379" i="5"/>
  <c r="I374" i="5"/>
  <c r="I364" i="5"/>
  <c r="I347" i="5"/>
  <c r="I331" i="5"/>
  <c r="I384" i="5"/>
  <c r="I362" i="5"/>
  <c r="I358" i="5"/>
  <c r="I354" i="5"/>
  <c r="I338" i="5"/>
  <c r="I387" i="5"/>
  <c r="I382" i="5"/>
  <c r="I365" i="5"/>
  <c r="I351" i="5"/>
  <c r="I335" i="5"/>
  <c r="I342" i="5"/>
  <c r="I330" i="5"/>
  <c r="I326" i="5"/>
  <c r="I322" i="5"/>
  <c r="I327" i="5"/>
  <c r="I323" i="5"/>
  <c r="I317" i="5"/>
  <c r="I318" i="5"/>
  <c r="I319" i="5"/>
  <c r="I315" i="5"/>
  <c r="I311" i="5"/>
  <c r="I307" i="5"/>
  <c r="I303" i="5"/>
  <c r="I299" i="5"/>
  <c r="I295" i="5"/>
  <c r="I291" i="5"/>
  <c r="I283" i="5"/>
  <c r="I273" i="5"/>
  <c r="I268" i="5"/>
  <c r="I258" i="5"/>
  <c r="I251" i="5"/>
  <c r="I236" i="5"/>
  <c r="I229" i="5"/>
  <c r="I304" i="5"/>
  <c r="I300" i="5"/>
  <c r="I281" i="5"/>
  <c r="I276" i="5"/>
  <c r="I259" i="5"/>
  <c r="I249" i="5"/>
  <c r="I244" i="5"/>
  <c r="I241" i="5"/>
  <c r="I232" i="5"/>
  <c r="I312" i="5"/>
  <c r="I308" i="5"/>
  <c r="I296" i="5"/>
  <c r="I292" i="5"/>
  <c r="I286" i="5"/>
  <c r="I279" i="5"/>
  <c r="I269" i="5"/>
  <c r="I264" i="5"/>
  <c r="I254" i="5"/>
  <c r="I247" i="5"/>
  <c r="I274" i="5"/>
  <c r="I228" i="5"/>
  <c r="I224" i="5"/>
  <c r="I282" i="5"/>
  <c r="I250" i="5"/>
  <c r="I240" i="5"/>
  <c r="I226" i="5"/>
  <c r="I222" i="5"/>
  <c r="I211" i="5"/>
  <c r="I220" i="5"/>
  <c r="I218" i="5"/>
  <c r="I216" i="5"/>
  <c r="I214" i="5"/>
  <c r="I212" i="5"/>
  <c r="I316" i="5"/>
  <c r="I210" i="5"/>
  <c r="A1" i="5"/>
  <c r="P31" i="3"/>
  <c r="F8" i="8"/>
  <c r="E8" i="8"/>
  <c r="D8" i="8"/>
  <c r="F7" i="8"/>
  <c r="E7" i="8"/>
  <c r="D7" i="8"/>
  <c r="C8" i="8"/>
  <c r="B8" i="8"/>
  <c r="A8" i="8"/>
  <c r="C7" i="8"/>
  <c r="B7" i="8"/>
  <c r="A7" i="8"/>
  <c r="A10" i="8"/>
  <c r="B10" i="8"/>
  <c r="C10" i="8"/>
  <c r="D10" i="8"/>
  <c r="E10" i="8"/>
  <c r="F10" i="8"/>
  <c r="H2" i="5"/>
  <c r="B2" i="5"/>
  <c r="A106" i="8" l="1"/>
  <c r="B106" i="8"/>
  <c r="C106" i="8"/>
  <c r="D106" i="8"/>
  <c r="E106" i="8"/>
  <c r="F106" i="8"/>
  <c r="A107" i="8"/>
  <c r="B107" i="8"/>
  <c r="C107" i="8"/>
  <c r="D107" i="8"/>
  <c r="E107" i="8"/>
  <c r="F107" i="8"/>
  <c r="A108" i="8"/>
  <c r="B108" i="8"/>
  <c r="C108" i="8"/>
  <c r="D108" i="8"/>
  <c r="E108" i="8"/>
  <c r="F108" i="8"/>
  <c r="A109" i="8"/>
  <c r="B109" i="8"/>
  <c r="C109" i="8"/>
  <c r="D109" i="8"/>
  <c r="E109" i="8"/>
  <c r="F109" i="8"/>
  <c r="A91" i="8"/>
  <c r="B91" i="8"/>
  <c r="C91" i="8"/>
  <c r="D91" i="8"/>
  <c r="E91" i="8"/>
  <c r="F91" i="8"/>
  <c r="A92" i="8"/>
  <c r="B92" i="8"/>
  <c r="C92" i="8"/>
  <c r="D92" i="8"/>
  <c r="E92" i="8"/>
  <c r="F92" i="8"/>
  <c r="A93" i="8"/>
  <c r="B93" i="8"/>
  <c r="C93" i="8"/>
  <c r="D93" i="8"/>
  <c r="E93" i="8"/>
  <c r="F93" i="8"/>
  <c r="A94" i="8"/>
  <c r="B94" i="8"/>
  <c r="C94" i="8"/>
  <c r="D94" i="8"/>
  <c r="E94" i="8"/>
  <c r="F94" i="8"/>
  <c r="A95" i="8"/>
  <c r="B95" i="8"/>
  <c r="C95" i="8"/>
  <c r="D95" i="8"/>
  <c r="E95" i="8"/>
  <c r="F95" i="8"/>
  <c r="A96" i="8"/>
  <c r="B96" i="8"/>
  <c r="C96" i="8"/>
  <c r="D96" i="8"/>
  <c r="E96" i="8"/>
  <c r="F96" i="8"/>
  <c r="A97" i="8"/>
  <c r="B97" i="8"/>
  <c r="C97" i="8"/>
  <c r="D97" i="8"/>
  <c r="E97" i="8"/>
  <c r="F97" i="8"/>
  <c r="A98" i="8"/>
  <c r="B98" i="8"/>
  <c r="C98" i="8"/>
  <c r="D98" i="8"/>
  <c r="E98" i="8"/>
  <c r="F98" i="8"/>
  <c r="A99" i="8"/>
  <c r="B99" i="8"/>
  <c r="C99" i="8"/>
  <c r="D99" i="8"/>
  <c r="E99" i="8"/>
  <c r="F99" i="8"/>
  <c r="A100" i="8"/>
  <c r="B100" i="8"/>
  <c r="C100" i="8"/>
  <c r="D100" i="8"/>
  <c r="E100" i="8"/>
  <c r="F100" i="8"/>
  <c r="A101" i="8"/>
  <c r="B101" i="8"/>
  <c r="C101" i="8"/>
  <c r="D101" i="8"/>
  <c r="E101" i="8"/>
  <c r="F101" i="8"/>
  <c r="A102" i="8"/>
  <c r="B102" i="8"/>
  <c r="C102" i="8"/>
  <c r="D102" i="8"/>
  <c r="E102" i="8"/>
  <c r="F102" i="8"/>
  <c r="A103" i="8"/>
  <c r="B103" i="8"/>
  <c r="C103" i="8"/>
  <c r="D103" i="8"/>
  <c r="E103" i="8"/>
  <c r="F103" i="8"/>
  <c r="A104" i="8"/>
  <c r="B104" i="8"/>
  <c r="C104" i="8"/>
  <c r="D104" i="8"/>
  <c r="E104" i="8"/>
  <c r="F104" i="8"/>
  <c r="A105" i="8"/>
  <c r="B105" i="8"/>
  <c r="C105" i="8"/>
  <c r="D105" i="8"/>
  <c r="E105" i="8"/>
  <c r="F105" i="8"/>
  <c r="A90" i="8"/>
  <c r="B90" i="8"/>
  <c r="C90" i="8"/>
  <c r="D90" i="8"/>
  <c r="E90" i="8"/>
  <c r="F90" i="8"/>
  <c r="V140" i="5"/>
  <c r="A115" i="5"/>
  <c r="R115" i="5" s="1"/>
  <c r="G115" i="5"/>
  <c r="S115" i="5"/>
  <c r="A116" i="5"/>
  <c r="R116" i="5" s="1"/>
  <c r="G116" i="5"/>
  <c r="S116" i="5"/>
  <c r="A117" i="5"/>
  <c r="R117" i="5" s="1"/>
  <c r="G117" i="5"/>
  <c r="S117" i="5"/>
  <c r="A118" i="5"/>
  <c r="R118" i="5" s="1"/>
  <c r="G118" i="5"/>
  <c r="S118" i="5"/>
  <c r="A119" i="5"/>
  <c r="R119" i="5" s="1"/>
  <c r="G119" i="5"/>
  <c r="S119" i="5"/>
  <c r="A120" i="5"/>
  <c r="R120" i="5" s="1"/>
  <c r="G120" i="5"/>
  <c r="S120" i="5"/>
  <c r="A121" i="5"/>
  <c r="R121" i="5" s="1"/>
  <c r="G121" i="5"/>
  <c r="S121" i="5"/>
  <c r="A122" i="5"/>
  <c r="R122" i="5" s="1"/>
  <c r="G122" i="5"/>
  <c r="S122" i="5"/>
  <c r="A123" i="5"/>
  <c r="R123" i="5" s="1"/>
  <c r="G123" i="5"/>
  <c r="S123" i="5"/>
  <c r="A124" i="5"/>
  <c r="R124" i="5" s="1"/>
  <c r="G124" i="5"/>
  <c r="S124" i="5"/>
  <c r="A125" i="5"/>
  <c r="R125" i="5" s="1"/>
  <c r="G125" i="5"/>
  <c r="S125" i="5"/>
  <c r="A126" i="5"/>
  <c r="R126" i="5" s="1"/>
  <c r="G126" i="5"/>
  <c r="I126" i="5" s="1"/>
  <c r="S126" i="5"/>
  <c r="A127" i="5"/>
  <c r="R127" i="5" s="1"/>
  <c r="G127" i="5"/>
  <c r="I127" i="5" s="1"/>
  <c r="S127" i="5"/>
  <c r="A128" i="5"/>
  <c r="R128" i="5" s="1"/>
  <c r="G128" i="5"/>
  <c r="S128" i="5"/>
  <c r="A129" i="5"/>
  <c r="R129" i="5" s="1"/>
  <c r="G129" i="5"/>
  <c r="S129" i="5"/>
  <c r="A130" i="5"/>
  <c r="R130" i="5" s="1"/>
  <c r="G130" i="5"/>
  <c r="I130" i="5" s="1"/>
  <c r="S130" i="5"/>
  <c r="A131" i="5"/>
  <c r="R131" i="5" s="1"/>
  <c r="G131" i="5"/>
  <c r="I131" i="5" s="1"/>
  <c r="S131" i="5"/>
  <c r="A132" i="5"/>
  <c r="R132" i="5" s="1"/>
  <c r="G132" i="5"/>
  <c r="S132" i="5"/>
  <c r="A133" i="5"/>
  <c r="R133" i="5" s="1"/>
  <c r="G133" i="5"/>
  <c r="S133" i="5"/>
  <c r="A134" i="5"/>
  <c r="R134" i="5" s="1"/>
  <c r="G134" i="5"/>
  <c r="S134" i="5"/>
  <c r="A135" i="5"/>
  <c r="R135" i="5" s="1"/>
  <c r="G135" i="5"/>
  <c r="I135" i="5" s="1"/>
  <c r="S135" i="5"/>
  <c r="A136" i="5"/>
  <c r="R136" i="5" s="1"/>
  <c r="G136" i="5"/>
  <c r="S136" i="5"/>
  <c r="A137" i="5"/>
  <c r="R137" i="5" s="1"/>
  <c r="G137" i="5"/>
  <c r="S137" i="5"/>
  <c r="A138" i="5"/>
  <c r="R138" i="5" s="1"/>
  <c r="G138" i="5"/>
  <c r="S138" i="5"/>
  <c r="A139" i="5"/>
  <c r="R139" i="5" s="1"/>
  <c r="G139" i="5"/>
  <c r="S139" i="5"/>
  <c r="A140" i="5"/>
  <c r="R140" i="5" s="1"/>
  <c r="G140" i="5"/>
  <c r="S140" i="5"/>
  <c r="A141" i="5"/>
  <c r="R141" i="5" s="1"/>
  <c r="G141" i="5"/>
  <c r="S141" i="5"/>
  <c r="A142" i="5"/>
  <c r="R142" i="5" s="1"/>
  <c r="G142" i="5"/>
  <c r="S142" i="5"/>
  <c r="A143" i="5"/>
  <c r="R143" i="5" s="1"/>
  <c r="G143" i="5"/>
  <c r="S143" i="5"/>
  <c r="A144" i="5"/>
  <c r="R144" i="5" s="1"/>
  <c r="G144" i="5"/>
  <c r="S144" i="5"/>
  <c r="A145" i="5"/>
  <c r="R145" i="5" s="1"/>
  <c r="G145" i="5"/>
  <c r="S145" i="5"/>
  <c r="A146" i="5"/>
  <c r="R146" i="5" s="1"/>
  <c r="G146" i="5"/>
  <c r="S146" i="5"/>
  <c r="A147" i="5"/>
  <c r="R147" i="5" s="1"/>
  <c r="G147" i="5"/>
  <c r="S147" i="5"/>
  <c r="A148" i="5"/>
  <c r="R148" i="5" s="1"/>
  <c r="G148" i="5"/>
  <c r="S148" i="5"/>
  <c r="A149" i="5"/>
  <c r="R149" i="5" s="1"/>
  <c r="G149" i="5"/>
  <c r="I149" i="5" s="1"/>
  <c r="S149" i="5"/>
  <c r="A150" i="5"/>
  <c r="R150" i="5" s="1"/>
  <c r="G150" i="5"/>
  <c r="S150" i="5"/>
  <c r="A151" i="5"/>
  <c r="R151" i="5" s="1"/>
  <c r="G151" i="5"/>
  <c r="S151" i="5"/>
  <c r="A152" i="5"/>
  <c r="R152" i="5" s="1"/>
  <c r="G152" i="5"/>
  <c r="S152" i="5"/>
  <c r="A153" i="5"/>
  <c r="R153" i="5" s="1"/>
  <c r="G153" i="5"/>
  <c r="S153" i="5"/>
  <c r="A154" i="5"/>
  <c r="R154" i="5" s="1"/>
  <c r="G154" i="5"/>
  <c r="S154" i="5"/>
  <c r="A155" i="5"/>
  <c r="R155" i="5" s="1"/>
  <c r="G155" i="5"/>
  <c r="I155" i="5" s="1"/>
  <c r="S155" i="5"/>
  <c r="A156" i="5"/>
  <c r="R156" i="5" s="1"/>
  <c r="G156" i="5"/>
  <c r="S156" i="5"/>
  <c r="A157" i="5"/>
  <c r="R157" i="5" s="1"/>
  <c r="G157" i="5"/>
  <c r="I157" i="5" s="1"/>
  <c r="S157" i="5"/>
  <c r="A158" i="5"/>
  <c r="R158" i="5" s="1"/>
  <c r="G158" i="5"/>
  <c r="S158" i="5"/>
  <c r="A159" i="5"/>
  <c r="R159" i="5" s="1"/>
  <c r="G159" i="5"/>
  <c r="S159" i="5"/>
  <c r="A160" i="5"/>
  <c r="R160" i="5" s="1"/>
  <c r="G160" i="5"/>
  <c r="S160" i="5"/>
  <c r="A161" i="5"/>
  <c r="R161" i="5" s="1"/>
  <c r="G161" i="5"/>
  <c r="I161" i="5" s="1"/>
  <c r="S161" i="5"/>
  <c r="A162" i="5"/>
  <c r="R162" i="5" s="1"/>
  <c r="G162" i="5"/>
  <c r="S162" i="5"/>
  <c r="A163" i="5"/>
  <c r="R163" i="5" s="1"/>
  <c r="G163" i="5"/>
  <c r="S163" i="5"/>
  <c r="A164" i="5"/>
  <c r="R164" i="5" s="1"/>
  <c r="G164" i="5"/>
  <c r="S164" i="5"/>
  <c r="A165" i="5"/>
  <c r="R165" i="5" s="1"/>
  <c r="G165" i="5"/>
  <c r="S165" i="5"/>
  <c r="A166" i="5"/>
  <c r="R166" i="5" s="1"/>
  <c r="G166" i="5"/>
  <c r="S166" i="5"/>
  <c r="A167" i="5"/>
  <c r="R167" i="5" s="1"/>
  <c r="G167" i="5"/>
  <c r="I167" i="5" s="1"/>
  <c r="S167" i="5"/>
  <c r="A168" i="5"/>
  <c r="R168" i="5" s="1"/>
  <c r="G168" i="5"/>
  <c r="I168" i="5" s="1"/>
  <c r="S168" i="5"/>
  <c r="A169" i="5"/>
  <c r="R169" i="5" s="1"/>
  <c r="G169" i="5"/>
  <c r="S169" i="5"/>
  <c r="A170" i="5"/>
  <c r="R170" i="5" s="1"/>
  <c r="G170" i="5"/>
  <c r="S170" i="5"/>
  <c r="A171" i="5"/>
  <c r="R171" i="5" s="1"/>
  <c r="G171" i="5"/>
  <c r="S171" i="5"/>
  <c r="A172" i="5"/>
  <c r="R172" i="5" s="1"/>
  <c r="G172" i="5"/>
  <c r="S172" i="5"/>
  <c r="A173" i="5"/>
  <c r="R173" i="5" s="1"/>
  <c r="G173" i="5"/>
  <c r="S173" i="5"/>
  <c r="A174" i="5"/>
  <c r="R174" i="5" s="1"/>
  <c r="G174" i="5"/>
  <c r="S174" i="5"/>
  <c r="A175" i="5"/>
  <c r="R175" i="5" s="1"/>
  <c r="G175" i="5"/>
  <c r="S175" i="5"/>
  <c r="A176" i="5"/>
  <c r="R176" i="5" s="1"/>
  <c r="G176" i="5"/>
  <c r="S176" i="5"/>
  <c r="A177" i="5"/>
  <c r="R177" i="5" s="1"/>
  <c r="G177" i="5"/>
  <c r="S177" i="5"/>
  <c r="A178" i="5"/>
  <c r="R178" i="5" s="1"/>
  <c r="G178" i="5"/>
  <c r="S178" i="5"/>
  <c r="A179" i="5"/>
  <c r="R179" i="5" s="1"/>
  <c r="G179" i="5"/>
  <c r="S179" i="5"/>
  <c r="A180" i="5"/>
  <c r="R180" i="5" s="1"/>
  <c r="G180" i="5"/>
  <c r="S180" i="5"/>
  <c r="A181" i="5"/>
  <c r="R181" i="5" s="1"/>
  <c r="G181" i="5"/>
  <c r="S181" i="5"/>
  <c r="A182" i="5"/>
  <c r="R182" i="5" s="1"/>
  <c r="G182" i="5"/>
  <c r="S182" i="5"/>
  <c r="A183" i="5"/>
  <c r="R183" i="5" s="1"/>
  <c r="G183" i="5"/>
  <c r="I183" i="5" s="1"/>
  <c r="S183" i="5"/>
  <c r="A184" i="5"/>
  <c r="R184" i="5" s="1"/>
  <c r="G184" i="5"/>
  <c r="I184" i="5" s="1"/>
  <c r="S184" i="5"/>
  <c r="A185" i="5"/>
  <c r="R185" i="5" s="1"/>
  <c r="G185" i="5"/>
  <c r="S185" i="5"/>
  <c r="A186" i="5"/>
  <c r="R186" i="5" s="1"/>
  <c r="G186" i="5"/>
  <c r="I186" i="5" s="1"/>
  <c r="S186" i="5"/>
  <c r="A187" i="5"/>
  <c r="R187" i="5" s="1"/>
  <c r="G187" i="5"/>
  <c r="I187" i="5" s="1"/>
  <c r="S187" i="5"/>
  <c r="A188" i="5"/>
  <c r="R188" i="5" s="1"/>
  <c r="G188" i="5"/>
  <c r="I188" i="5" s="1"/>
  <c r="S188" i="5"/>
  <c r="A189" i="5"/>
  <c r="R189" i="5" s="1"/>
  <c r="G189" i="5"/>
  <c r="S189" i="5"/>
  <c r="A190" i="5"/>
  <c r="R190" i="5" s="1"/>
  <c r="G190" i="5"/>
  <c r="S190" i="5"/>
  <c r="A191" i="5"/>
  <c r="R191" i="5" s="1"/>
  <c r="G191" i="5"/>
  <c r="S191" i="5"/>
  <c r="A192" i="5"/>
  <c r="R192" i="5" s="1"/>
  <c r="G192" i="5"/>
  <c r="I192" i="5" s="1"/>
  <c r="S192" i="5"/>
  <c r="A193" i="5"/>
  <c r="R193" i="5" s="1"/>
  <c r="G193" i="5"/>
  <c r="S193" i="5"/>
  <c r="A194" i="5"/>
  <c r="R194" i="5" s="1"/>
  <c r="G194" i="5"/>
  <c r="S194" i="5"/>
  <c r="A195" i="5"/>
  <c r="R195" i="5" s="1"/>
  <c r="G195" i="5"/>
  <c r="I195" i="5" s="1"/>
  <c r="S195" i="5"/>
  <c r="A196" i="5"/>
  <c r="R196" i="5" s="1"/>
  <c r="G196" i="5"/>
  <c r="I196" i="5" s="1"/>
  <c r="S196" i="5"/>
  <c r="A197" i="5"/>
  <c r="R197" i="5" s="1"/>
  <c r="G197" i="5"/>
  <c r="S197" i="5"/>
  <c r="A198" i="5"/>
  <c r="R198" i="5" s="1"/>
  <c r="G198" i="5"/>
  <c r="S198" i="5"/>
  <c r="A199" i="5"/>
  <c r="R199" i="5" s="1"/>
  <c r="G199" i="5"/>
  <c r="S199" i="5"/>
  <c r="A200" i="5"/>
  <c r="R200" i="5" s="1"/>
  <c r="G200" i="5"/>
  <c r="I200" i="5" s="1"/>
  <c r="S200" i="5"/>
  <c r="A201" i="5"/>
  <c r="R201" i="5" s="1"/>
  <c r="G201" i="5"/>
  <c r="S201" i="5"/>
  <c r="A202" i="5"/>
  <c r="R202" i="5" s="1"/>
  <c r="G202" i="5"/>
  <c r="S202" i="5"/>
  <c r="A203" i="5"/>
  <c r="R203" i="5" s="1"/>
  <c r="G203" i="5"/>
  <c r="S203" i="5"/>
  <c r="A204" i="5"/>
  <c r="R204" i="5" s="1"/>
  <c r="G204" i="5"/>
  <c r="I204" i="5" s="1"/>
  <c r="S204" i="5"/>
  <c r="A205" i="5"/>
  <c r="R205" i="5" s="1"/>
  <c r="G205" i="5"/>
  <c r="S205" i="5"/>
  <c r="A206" i="5"/>
  <c r="R206" i="5" s="1"/>
  <c r="G206" i="5"/>
  <c r="S206" i="5"/>
  <c r="A207" i="5"/>
  <c r="R207" i="5" s="1"/>
  <c r="G207" i="5"/>
  <c r="S207" i="5"/>
  <c r="A208" i="5"/>
  <c r="R208" i="5" s="1"/>
  <c r="G208" i="5"/>
  <c r="I208" i="5" s="1"/>
  <c r="S208" i="5"/>
  <c r="A209" i="5"/>
  <c r="R209" i="5" s="1"/>
  <c r="G209" i="5"/>
  <c r="S209" i="5"/>
  <c r="A111" i="5"/>
  <c r="R111" i="5" s="1"/>
  <c r="G111" i="5"/>
  <c r="S111" i="5"/>
  <c r="A112" i="5"/>
  <c r="R112" i="5" s="1"/>
  <c r="G112" i="5"/>
  <c r="S112" i="5"/>
  <c r="A113" i="5"/>
  <c r="R113" i="5" s="1"/>
  <c r="G113" i="5"/>
  <c r="S113" i="5"/>
  <c r="A114" i="5"/>
  <c r="R114" i="5" s="1"/>
  <c r="G114" i="5"/>
  <c r="S114" i="5"/>
  <c r="S110" i="5"/>
  <c r="G110" i="5"/>
  <c r="A110" i="5"/>
  <c r="R110" i="5" s="1"/>
  <c r="V112" i="5" l="1"/>
  <c r="V193" i="5"/>
  <c r="V203" i="5"/>
  <c r="V207" i="5"/>
  <c r="V205" i="5"/>
  <c r="V110" i="5"/>
  <c r="V185" i="5"/>
  <c r="V209" i="5"/>
  <c r="V197" i="5"/>
  <c r="V114" i="5"/>
  <c r="V201" i="5"/>
  <c r="V199" i="5"/>
  <c r="V187" i="5"/>
  <c r="V189" i="5"/>
  <c r="V191" i="5"/>
  <c r="V195" i="5"/>
  <c r="V181" i="5"/>
  <c r="V208" i="5"/>
  <c r="V196" i="5"/>
  <c r="V186" i="5"/>
  <c r="V176" i="5"/>
  <c r="V172" i="5"/>
  <c r="V166" i="5"/>
  <c r="V162" i="5"/>
  <c r="V160" i="5"/>
  <c r="V158" i="5"/>
  <c r="V156" i="5"/>
  <c r="V154" i="5"/>
  <c r="V152" i="5"/>
  <c r="V113" i="5"/>
  <c r="V202" i="5"/>
  <c r="V192" i="5"/>
  <c r="V180" i="5"/>
  <c r="V168" i="5"/>
  <c r="V142" i="5"/>
  <c r="V206" i="5"/>
  <c r="V198" i="5"/>
  <c r="V190" i="5"/>
  <c r="V182" i="5"/>
  <c r="V170" i="5"/>
  <c r="V144" i="5"/>
  <c r="V111" i="5"/>
  <c r="V204" i="5"/>
  <c r="V200" i="5"/>
  <c r="V194" i="5"/>
  <c r="V188" i="5"/>
  <c r="V184" i="5"/>
  <c r="V178" i="5"/>
  <c r="V174" i="5"/>
  <c r="V164" i="5"/>
  <c r="V173" i="5"/>
  <c r="V153" i="5"/>
  <c r="V183" i="5"/>
  <c r="V179" i="5"/>
  <c r="V177" i="5"/>
  <c r="V175" i="5"/>
  <c r="V171" i="5"/>
  <c r="V169" i="5"/>
  <c r="V167" i="5"/>
  <c r="V165" i="5"/>
  <c r="V163" i="5"/>
  <c r="V161" i="5"/>
  <c r="V159" i="5"/>
  <c r="V157" i="5"/>
  <c r="V155" i="5"/>
  <c r="V151" i="5"/>
  <c r="V146" i="5"/>
  <c r="V148" i="5"/>
  <c r="V150" i="5"/>
  <c r="V136" i="5"/>
  <c r="V149" i="5"/>
  <c r="V147" i="5"/>
  <c r="V138" i="5"/>
  <c r="V403" i="5"/>
  <c r="V410" i="5"/>
  <c r="V414" i="5"/>
  <c r="V415" i="5"/>
  <c r="V322" i="5"/>
  <c r="V323" i="5"/>
  <c r="C328" i="5"/>
  <c r="C330" i="5"/>
  <c r="C331" i="5"/>
  <c r="V333" i="5"/>
  <c r="V334" i="5"/>
  <c r="C338" i="5"/>
  <c r="C347" i="5"/>
  <c r="C349" i="5"/>
  <c r="C350" i="5"/>
  <c r="C351" i="5"/>
  <c r="C355" i="5"/>
  <c r="C356" i="5"/>
  <c r="V357" i="5"/>
  <c r="C362" i="5"/>
  <c r="V373" i="5"/>
  <c r="V379" i="5"/>
  <c r="V388" i="5"/>
  <c r="V390" i="5"/>
  <c r="C392" i="5"/>
  <c r="C395" i="5"/>
  <c r="C400" i="5"/>
  <c r="C318" i="5"/>
  <c r="C321" i="5"/>
  <c r="C223" i="5"/>
  <c r="V223" i="5"/>
  <c r="V227" i="5"/>
  <c r="C236" i="5"/>
  <c r="C238" i="5"/>
  <c r="C239" i="5"/>
  <c r="V250" i="5"/>
  <c r="V252" i="5"/>
  <c r="V253" i="5"/>
  <c r="V254" i="5"/>
  <c r="V255" i="5"/>
  <c r="V256" i="5"/>
  <c r="V261" i="5"/>
  <c r="C264" i="5"/>
  <c r="V265" i="5"/>
  <c r="V267" i="5"/>
  <c r="C280" i="5"/>
  <c r="V296" i="5"/>
  <c r="V297" i="5"/>
  <c r="V301" i="5"/>
  <c r="C308" i="5"/>
  <c r="V312" i="5"/>
  <c r="C315" i="5"/>
  <c r="V315" i="5"/>
  <c r="C214" i="5"/>
  <c r="V215" i="5"/>
  <c r="B1" i="5"/>
  <c r="V262" i="5"/>
  <c r="C402" i="5"/>
  <c r="V402" i="5"/>
  <c r="C405" i="5"/>
  <c r="C406" i="5"/>
  <c r="V407" i="5"/>
  <c r="V408" i="5"/>
  <c r="V409" i="5"/>
  <c r="V411" i="5"/>
  <c r="V412" i="5"/>
  <c r="V413" i="5"/>
  <c r="C325" i="5"/>
  <c r="V325" i="5"/>
  <c r="C336" i="5"/>
  <c r="C339" i="5"/>
  <c r="C354" i="5"/>
  <c r="C359" i="5"/>
  <c r="C361" i="5"/>
  <c r="V366" i="5"/>
  <c r="V371" i="5"/>
  <c r="C375" i="5"/>
  <c r="V378" i="5"/>
  <c r="V381" i="5"/>
  <c r="V384" i="5"/>
  <c r="V387" i="5"/>
  <c r="C390" i="5"/>
  <c r="C399" i="5"/>
  <c r="C221" i="5"/>
  <c r="C222" i="5"/>
  <c r="C225" i="5"/>
  <c r="V226" i="5"/>
  <c r="C229" i="5"/>
  <c r="C235" i="5"/>
  <c r="V242" i="5"/>
  <c r="V249" i="5"/>
  <c r="V251" i="5"/>
  <c r="C263" i="5"/>
  <c r="V266" i="5"/>
  <c r="V268" i="5"/>
  <c r="C270" i="5"/>
  <c r="V271" i="5"/>
  <c r="C273" i="5"/>
  <c r="V273" i="5"/>
  <c r="C275" i="5"/>
  <c r="V276" i="5"/>
  <c r="C278" i="5"/>
  <c r="C279" i="5"/>
  <c r="V288" i="5"/>
  <c r="V294" i="5"/>
  <c r="V295" i="5"/>
  <c r="V300" i="5"/>
  <c r="V304" i="5"/>
  <c r="C306" i="5"/>
  <c r="C307" i="5"/>
  <c r="C310" i="5"/>
  <c r="C311" i="5"/>
  <c r="V311" i="5"/>
  <c r="V316" i="5"/>
  <c r="V216" i="5"/>
  <c r="V359" i="5"/>
  <c r="V228" i="5"/>
  <c r="V269" i="5"/>
  <c r="C212" i="5"/>
  <c r="C404" i="5"/>
  <c r="V406" i="5"/>
  <c r="C322" i="5"/>
  <c r="C323" i="5"/>
  <c r="C324" i="5"/>
  <c r="C327" i="5"/>
  <c r="C334" i="5"/>
  <c r="C337" i="5"/>
  <c r="C353" i="5"/>
  <c r="C358" i="5"/>
  <c r="C360" i="5"/>
  <c r="V365" i="5"/>
  <c r="V368" i="5"/>
  <c r="V369" i="5"/>
  <c r="C373" i="5"/>
  <c r="C374" i="5"/>
  <c r="V377" i="5"/>
  <c r="V380" i="5"/>
  <c r="C383" i="5"/>
  <c r="V383" i="5"/>
  <c r="C389" i="5"/>
  <c r="C391" i="5"/>
  <c r="V393" i="5"/>
  <c r="V397" i="5"/>
  <c r="C224" i="5"/>
  <c r="C226" i="5"/>
  <c r="C228" i="5"/>
  <c r="V241" i="5"/>
  <c r="V243" i="5"/>
  <c r="V247" i="5"/>
  <c r="V248" i="5"/>
  <c r="C251" i="5"/>
  <c r="C254" i="5"/>
  <c r="C255" i="5"/>
  <c r="C256" i="5"/>
  <c r="V257" i="5"/>
  <c r="C262" i="5"/>
  <c r="C266" i="5"/>
  <c r="C268" i="5"/>
  <c r="V270" i="5"/>
  <c r="V275" i="5"/>
  <c r="V282" i="5"/>
  <c r="V287" i="5"/>
  <c r="V289" i="5"/>
  <c r="V291" i="5"/>
  <c r="V292" i="5"/>
  <c r="V293" i="5"/>
  <c r="C297" i="5"/>
  <c r="C298" i="5"/>
  <c r="C302" i="5"/>
  <c r="C313" i="5"/>
  <c r="C211" i="5"/>
  <c r="V220" i="5"/>
  <c r="C403" i="5"/>
  <c r="C408" i="5"/>
  <c r="C410" i="5"/>
  <c r="C411" i="5"/>
  <c r="C412" i="5"/>
  <c r="C414" i="5"/>
  <c r="C415" i="5"/>
  <c r="C326" i="5"/>
  <c r="C335" i="5"/>
  <c r="V341" i="5"/>
  <c r="V342" i="5"/>
  <c r="V363" i="5"/>
  <c r="V364" i="5"/>
  <c r="V370" i="5"/>
  <c r="C372" i="5"/>
  <c r="C380" i="5"/>
  <c r="C382" i="5"/>
  <c r="C385" i="5"/>
  <c r="V386" i="5"/>
  <c r="C388" i="5"/>
  <c r="V396" i="5"/>
  <c r="C227" i="5"/>
  <c r="V232" i="5"/>
  <c r="V240" i="5"/>
  <c r="C243" i="5"/>
  <c r="V245" i="5"/>
  <c r="V246" i="5"/>
  <c r="C250" i="5"/>
  <c r="C252" i="5"/>
  <c r="C253" i="5"/>
  <c r="C257" i="5"/>
  <c r="V258" i="5"/>
  <c r="V259" i="5"/>
  <c r="C267" i="5"/>
  <c r="C269" i="5"/>
  <c r="C272" i="5"/>
  <c r="C274" i="5"/>
  <c r="C277" i="5"/>
  <c r="V281" i="5"/>
  <c r="C289" i="5"/>
  <c r="V290" i="5"/>
  <c r="C295" i="5"/>
  <c r="C296" i="5"/>
  <c r="V299" i="5"/>
  <c r="C301" i="5"/>
  <c r="V303" i="5"/>
  <c r="C305" i="5"/>
  <c r="C312" i="5"/>
  <c r="V313" i="5"/>
  <c r="C213" i="5"/>
  <c r="C216" i="5"/>
  <c r="C218" i="5"/>
  <c r="V217" i="5"/>
  <c r="V210" i="5"/>
  <c r="V326" i="5"/>
  <c r="C332" i="5"/>
  <c r="V335" i="5"/>
  <c r="C340" i="5"/>
  <c r="C344" i="5"/>
  <c r="V353" i="5"/>
  <c r="V358" i="5"/>
  <c r="C376" i="5"/>
  <c r="V398" i="5"/>
  <c r="V225" i="5"/>
  <c r="C234" i="5"/>
  <c r="V272" i="5"/>
  <c r="C281" i="5"/>
  <c r="C286" i="5"/>
  <c r="V306" i="5"/>
  <c r="C316" i="5"/>
  <c r="C407" i="5"/>
  <c r="C409" i="5"/>
  <c r="C413" i="5"/>
  <c r="V331" i="5"/>
  <c r="V340" i="5"/>
  <c r="V343" i="5"/>
  <c r="V344" i="5"/>
  <c r="V345" i="5"/>
  <c r="V347" i="5"/>
  <c r="V351" i="5"/>
  <c r="V362" i="5"/>
  <c r="C366" i="5"/>
  <c r="C367" i="5"/>
  <c r="V367" i="5"/>
  <c r="C370" i="5"/>
  <c r="V376" i="5"/>
  <c r="C378" i="5"/>
  <c r="C379" i="5"/>
  <c r="C381" i="5"/>
  <c r="C384" i="5"/>
  <c r="V385" i="5"/>
  <c r="V392" i="5"/>
  <c r="V401" i="5"/>
  <c r="V319" i="5"/>
  <c r="V230" i="5"/>
  <c r="V231" i="5"/>
  <c r="V236" i="5"/>
  <c r="C242" i="5"/>
  <c r="C244" i="5"/>
  <c r="V244" i="5"/>
  <c r="C248" i="5"/>
  <c r="C249" i="5"/>
  <c r="C258" i="5"/>
  <c r="V260" i="5"/>
  <c r="V264" i="5"/>
  <c r="C271" i="5"/>
  <c r="C276" i="5"/>
  <c r="V286" i="5"/>
  <c r="C288" i="5"/>
  <c r="C290" i="5"/>
  <c r="C292" i="5"/>
  <c r="C293" i="5"/>
  <c r="C294" i="5"/>
  <c r="V298" i="5"/>
  <c r="V302" i="5"/>
  <c r="V308" i="5"/>
  <c r="V218" i="5"/>
  <c r="V211" i="5"/>
  <c r="V404" i="5"/>
  <c r="V352" i="5"/>
  <c r="V382" i="5"/>
  <c r="C319" i="5"/>
  <c r="V234" i="5"/>
  <c r="C265" i="5"/>
  <c r="V278" i="5"/>
  <c r="C299" i="5"/>
  <c r="C219" i="5"/>
  <c r="V328" i="5"/>
  <c r="V330" i="5"/>
  <c r="V332" i="5"/>
  <c r="V339" i="5"/>
  <c r="C342" i="5"/>
  <c r="V350" i="5"/>
  <c r="V354" i="5"/>
  <c r="V356" i="5"/>
  <c r="C369" i="5"/>
  <c r="C371" i="5"/>
  <c r="V375" i="5"/>
  <c r="C387" i="5"/>
  <c r="C394" i="5"/>
  <c r="V394" i="5"/>
  <c r="V395" i="5"/>
  <c r="C397" i="5"/>
  <c r="C398" i="5"/>
  <c r="V400" i="5"/>
  <c r="V318" i="5"/>
  <c r="V321" i="5"/>
  <c r="V229" i="5"/>
  <c r="V233" i="5"/>
  <c r="V237" i="5"/>
  <c r="V238" i="5"/>
  <c r="V239" i="5"/>
  <c r="C246" i="5"/>
  <c r="C247" i="5"/>
  <c r="C259" i="5"/>
  <c r="C260" i="5"/>
  <c r="V280" i="5"/>
  <c r="C283" i="5"/>
  <c r="V283" i="5"/>
  <c r="V284" i="5"/>
  <c r="V285" i="5"/>
  <c r="C300" i="5"/>
  <c r="C304" i="5"/>
  <c r="C314" i="5"/>
  <c r="V314" i="5"/>
  <c r="C215" i="5"/>
  <c r="C220" i="5"/>
  <c r="V219" i="5"/>
  <c r="V212" i="5"/>
  <c r="V405" i="5"/>
  <c r="V372" i="5"/>
  <c r="C401" i="5"/>
  <c r="C240" i="5"/>
  <c r="V274" i="5"/>
  <c r="C284" i="5"/>
  <c r="V309" i="5"/>
  <c r="V327" i="5"/>
  <c r="V329" i="5"/>
  <c r="V337" i="5"/>
  <c r="V338" i="5"/>
  <c r="C343" i="5"/>
  <c r="C345" i="5"/>
  <c r="C346" i="5"/>
  <c r="V346" i="5"/>
  <c r="C348" i="5"/>
  <c r="V348" i="5"/>
  <c r="V349" i="5"/>
  <c r="V355" i="5"/>
  <c r="V360" i="5"/>
  <c r="V361" i="5"/>
  <c r="C363" i="5"/>
  <c r="C364" i="5"/>
  <c r="C365" i="5"/>
  <c r="C368" i="5"/>
  <c r="V374" i="5"/>
  <c r="C377" i="5"/>
  <c r="C386" i="5"/>
  <c r="V389" i="5"/>
  <c r="V391" i="5"/>
  <c r="C393" i="5"/>
  <c r="V399" i="5"/>
  <c r="C317" i="5"/>
  <c r="V317" i="5"/>
  <c r="C320" i="5"/>
  <c r="V320" i="5"/>
  <c r="V221" i="5"/>
  <c r="V222" i="5"/>
  <c r="C231" i="5"/>
  <c r="C232" i="5"/>
  <c r="C233" i="5"/>
  <c r="V235" i="5"/>
  <c r="C241" i="5"/>
  <c r="C245" i="5"/>
  <c r="V263" i="5"/>
  <c r="V279" i="5"/>
  <c r="C282" i="5"/>
  <c r="C287" i="5"/>
  <c r="C291" i="5"/>
  <c r="C303" i="5"/>
  <c r="V307" i="5"/>
  <c r="C309" i="5"/>
  <c r="V310" i="5"/>
  <c r="C210" i="5"/>
  <c r="V213" i="5"/>
  <c r="V324" i="5"/>
  <c r="C329" i="5"/>
  <c r="C333" i="5"/>
  <c r="V336" i="5"/>
  <c r="C341" i="5"/>
  <c r="C352" i="5"/>
  <c r="C357" i="5"/>
  <c r="C396" i="5"/>
  <c r="V224" i="5"/>
  <c r="C230" i="5"/>
  <c r="C237" i="5"/>
  <c r="C261" i="5"/>
  <c r="V277" i="5"/>
  <c r="C285" i="5"/>
  <c r="V305" i="5"/>
  <c r="C217" i="5"/>
  <c r="V214" i="5"/>
  <c r="V134" i="5"/>
  <c r="V132" i="5"/>
  <c r="V130" i="5"/>
  <c r="V128" i="5"/>
  <c r="V126" i="5"/>
  <c r="V124" i="5"/>
  <c r="V122" i="5"/>
  <c r="V120" i="5"/>
  <c r="V118" i="5"/>
  <c r="V116" i="5"/>
  <c r="V145" i="5"/>
  <c r="V143" i="5"/>
  <c r="V141" i="5"/>
  <c r="V139" i="5"/>
  <c r="V137" i="5"/>
  <c r="V135" i="5"/>
  <c r="V133" i="5"/>
  <c r="V131" i="5"/>
  <c r="V129" i="5"/>
  <c r="V127" i="5"/>
  <c r="V125" i="5"/>
  <c r="V123" i="5"/>
  <c r="V121" i="5"/>
  <c r="V119" i="5"/>
  <c r="V117" i="5"/>
  <c r="V115" i="5"/>
  <c r="C209" i="5"/>
  <c r="C201" i="5"/>
  <c r="C193" i="5"/>
  <c r="C185" i="5"/>
  <c r="C177" i="5"/>
  <c r="C169" i="5"/>
  <c r="C161" i="5"/>
  <c r="C153" i="5"/>
  <c r="C145" i="5"/>
  <c r="C137" i="5"/>
  <c r="C129" i="5"/>
  <c r="C121" i="5"/>
  <c r="C113" i="5"/>
  <c r="C105" i="5"/>
  <c r="C97" i="5"/>
  <c r="C89" i="5"/>
  <c r="C81" i="5"/>
  <c r="C73" i="5"/>
  <c r="C65" i="5"/>
  <c r="C57" i="5"/>
  <c r="C49" i="5"/>
  <c r="C41" i="5"/>
  <c r="C33" i="5"/>
  <c r="C25" i="5"/>
  <c r="C17" i="5"/>
  <c r="C9" i="5"/>
  <c r="C197" i="5"/>
  <c r="C149" i="5"/>
  <c r="C117" i="5"/>
  <c r="C85" i="5"/>
  <c r="C37" i="5"/>
  <c r="C208" i="5"/>
  <c r="C200" i="5"/>
  <c r="C192" i="5"/>
  <c r="C184" i="5"/>
  <c r="C176" i="5"/>
  <c r="C168" i="5"/>
  <c r="C160" i="5"/>
  <c r="C152" i="5"/>
  <c r="C144" i="5"/>
  <c r="C136" i="5"/>
  <c r="C128" i="5"/>
  <c r="C120" i="5"/>
  <c r="C112" i="5"/>
  <c r="C104" i="5"/>
  <c r="C96" i="5"/>
  <c r="C88" i="5"/>
  <c r="C80" i="5"/>
  <c r="C72" i="5"/>
  <c r="C64" i="5"/>
  <c r="C56" i="5"/>
  <c r="C48" i="5"/>
  <c r="C40" i="5"/>
  <c r="C32" i="5"/>
  <c r="C24" i="5"/>
  <c r="C16" i="5"/>
  <c r="C8" i="5"/>
  <c r="C173" i="5"/>
  <c r="C21" i="5"/>
  <c r="C207" i="5"/>
  <c r="C199" i="5"/>
  <c r="C191" i="5"/>
  <c r="C183" i="5"/>
  <c r="C175" i="5"/>
  <c r="C167" i="5"/>
  <c r="C159" i="5"/>
  <c r="C151" i="5"/>
  <c r="C143" i="5"/>
  <c r="C135" i="5"/>
  <c r="C127" i="5"/>
  <c r="C119" i="5"/>
  <c r="C111" i="5"/>
  <c r="C103" i="5"/>
  <c r="C95" i="5"/>
  <c r="C87" i="5"/>
  <c r="C79" i="5"/>
  <c r="C71" i="5"/>
  <c r="C63" i="5"/>
  <c r="C55" i="5"/>
  <c r="C47" i="5"/>
  <c r="C39" i="5"/>
  <c r="C31" i="5"/>
  <c r="C23" i="5"/>
  <c r="C15" i="5"/>
  <c r="C7" i="5"/>
  <c r="C205" i="5"/>
  <c r="C133" i="5"/>
  <c r="C69" i="5"/>
  <c r="C5" i="5"/>
  <c r="C206" i="5"/>
  <c r="C198" i="5"/>
  <c r="C190" i="5"/>
  <c r="C182" i="5"/>
  <c r="C174" i="5"/>
  <c r="C166" i="5"/>
  <c r="C158" i="5"/>
  <c r="C150" i="5"/>
  <c r="C142" i="5"/>
  <c r="C134" i="5"/>
  <c r="C126" i="5"/>
  <c r="C118" i="5"/>
  <c r="C110" i="5"/>
  <c r="C102" i="5"/>
  <c r="C94" i="5"/>
  <c r="C86" i="5"/>
  <c r="C78" i="5"/>
  <c r="C70" i="5"/>
  <c r="C62" i="5"/>
  <c r="C54" i="5"/>
  <c r="C46" i="5"/>
  <c r="C38" i="5"/>
  <c r="C30" i="5"/>
  <c r="C22" i="5"/>
  <c r="C14" i="5"/>
  <c r="C6" i="5"/>
  <c r="C189" i="5"/>
  <c r="C141" i="5"/>
  <c r="C109" i="5"/>
  <c r="C77" i="5"/>
  <c r="C29" i="5"/>
  <c r="C204" i="5"/>
  <c r="C196" i="5"/>
  <c r="C188" i="5"/>
  <c r="C180" i="5"/>
  <c r="C172" i="5"/>
  <c r="C164" i="5"/>
  <c r="C156" i="5"/>
  <c r="C148" i="5"/>
  <c r="C140" i="5"/>
  <c r="C132" i="5"/>
  <c r="C124" i="5"/>
  <c r="C116" i="5"/>
  <c r="C108" i="5"/>
  <c r="C100" i="5"/>
  <c r="C92" i="5"/>
  <c r="C84" i="5"/>
  <c r="C76" i="5"/>
  <c r="C68" i="5"/>
  <c r="C60" i="5"/>
  <c r="C52" i="5"/>
  <c r="C44" i="5"/>
  <c r="C36" i="5"/>
  <c r="C28" i="5"/>
  <c r="C20" i="5"/>
  <c r="C12" i="5"/>
  <c r="C4" i="5"/>
  <c r="C181" i="5"/>
  <c r="C125" i="5"/>
  <c r="C61" i="5"/>
  <c r="C13" i="5"/>
  <c r="C203" i="5"/>
  <c r="C195" i="5"/>
  <c r="C187" i="5"/>
  <c r="C179" i="5"/>
  <c r="C171" i="5"/>
  <c r="C163" i="5"/>
  <c r="C155" i="5"/>
  <c r="C147" i="5"/>
  <c r="C139" i="5"/>
  <c r="C131" i="5"/>
  <c r="C123" i="5"/>
  <c r="C115" i="5"/>
  <c r="C107" i="5"/>
  <c r="C99" i="5"/>
  <c r="C91" i="5"/>
  <c r="C83" i="5"/>
  <c r="C75" i="5"/>
  <c r="C67" i="5"/>
  <c r="C59" i="5"/>
  <c r="C51" i="5"/>
  <c r="C43" i="5"/>
  <c r="C35" i="5"/>
  <c r="C27" i="5"/>
  <c r="C19" i="5"/>
  <c r="C11" i="5"/>
  <c r="C165" i="5"/>
  <c r="C101" i="5"/>
  <c r="C53" i="5"/>
  <c r="C202" i="5"/>
  <c r="C194" i="5"/>
  <c r="C186" i="5"/>
  <c r="C178" i="5"/>
  <c r="C170" i="5"/>
  <c r="C162" i="5"/>
  <c r="C154" i="5"/>
  <c r="C146" i="5"/>
  <c r="C138" i="5"/>
  <c r="C130" i="5"/>
  <c r="C122" i="5"/>
  <c r="C114" i="5"/>
  <c r="C106" i="5"/>
  <c r="C98" i="5"/>
  <c r="C90" i="5"/>
  <c r="C82" i="5"/>
  <c r="C74" i="5"/>
  <c r="C66" i="5"/>
  <c r="C58" i="5"/>
  <c r="C50" i="5"/>
  <c r="C42" i="5"/>
  <c r="C34" i="5"/>
  <c r="C26" i="5"/>
  <c r="C18" i="5"/>
  <c r="C10" i="5"/>
  <c r="C157" i="5"/>
  <c r="C93" i="5"/>
  <c r="C45" i="5"/>
  <c r="I143" i="5"/>
  <c r="I201" i="5"/>
  <c r="I134" i="5"/>
  <c r="I154" i="5"/>
  <c r="I207" i="5"/>
  <c r="I190" i="5"/>
  <c r="I121" i="5"/>
  <c r="I125" i="5"/>
  <c r="I123" i="5"/>
  <c r="I114" i="5"/>
  <c r="I113" i="5"/>
  <c r="I203" i="5"/>
  <c r="I160" i="5"/>
  <c r="I202" i="5"/>
  <c r="I175" i="5"/>
  <c r="I174" i="5"/>
  <c r="I172" i="5"/>
  <c r="I142" i="5"/>
  <c r="I164" i="5"/>
  <c r="I171" i="5"/>
  <c r="I151" i="5"/>
  <c r="I147" i="5"/>
  <c r="I199" i="5"/>
  <c r="I180" i="5"/>
  <c r="I178" i="5"/>
  <c r="I173" i="5"/>
  <c r="I170" i="5"/>
  <c r="I163" i="5"/>
  <c r="I150" i="5"/>
  <c r="I146" i="5"/>
  <c r="I119" i="5"/>
  <c r="I206" i="5"/>
  <c r="I209" i="5"/>
  <c r="I156" i="5"/>
  <c r="I145" i="5"/>
  <c r="I139" i="5"/>
  <c r="I169" i="5"/>
  <c r="I162" i="5"/>
  <c r="I133" i="5"/>
  <c r="I118" i="5"/>
  <c r="I198" i="5"/>
  <c r="I191" i="5"/>
  <c r="I205" i="5"/>
  <c r="I194" i="5"/>
  <c r="I179" i="5"/>
  <c r="I138" i="5"/>
  <c r="I122" i="5"/>
  <c r="I117" i="5"/>
  <c r="I132" i="5"/>
  <c r="I128" i="5"/>
  <c r="I124" i="5"/>
  <c r="I120" i="5"/>
  <c r="I152" i="5"/>
  <c r="I141" i="5"/>
  <c r="I181" i="5"/>
  <c r="I166" i="5"/>
  <c r="I176" i="5"/>
  <c r="I159" i="5"/>
  <c r="I148" i="5"/>
  <c r="I137" i="5"/>
  <c r="I144" i="5"/>
  <c r="I189" i="5"/>
  <c r="I177" i="5"/>
  <c r="I140" i="5"/>
  <c r="I129" i="5"/>
  <c r="I197" i="5"/>
  <c r="I193" i="5"/>
  <c r="I185" i="5"/>
  <c r="I165" i="5"/>
  <c r="I182" i="5"/>
  <c r="I158" i="5"/>
  <c r="I153" i="5"/>
  <c r="I136" i="5"/>
  <c r="I115" i="5"/>
  <c r="I116" i="5"/>
  <c r="I111" i="5"/>
  <c r="I112" i="5"/>
  <c r="I110" i="5"/>
  <c r="S10" i="5" l="1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4" i="5"/>
  <c r="A103" i="5"/>
  <c r="R103" i="5" s="1"/>
  <c r="G103" i="5"/>
  <c r="I103" i="5" s="1"/>
  <c r="V103" i="5"/>
  <c r="A104" i="5"/>
  <c r="R104" i="5" s="1"/>
  <c r="G104" i="5"/>
  <c r="V104" i="5"/>
  <c r="A105" i="5"/>
  <c r="R105" i="5" s="1"/>
  <c r="G105" i="5"/>
  <c r="V105" i="5"/>
  <c r="A106" i="5"/>
  <c r="R106" i="5" s="1"/>
  <c r="G106" i="5"/>
  <c r="I106" i="5" s="1"/>
  <c r="V106" i="5"/>
  <c r="A107" i="5"/>
  <c r="R107" i="5" s="1"/>
  <c r="G107" i="5"/>
  <c r="V107" i="5"/>
  <c r="A108" i="5"/>
  <c r="R108" i="5" s="1"/>
  <c r="G108" i="5"/>
  <c r="V108" i="5"/>
  <c r="A109" i="5"/>
  <c r="R109" i="5" s="1"/>
  <c r="G109" i="5"/>
  <c r="I109" i="5" s="1"/>
  <c r="V109" i="5"/>
  <c r="A16" i="5"/>
  <c r="R16" i="5" s="1"/>
  <c r="G16" i="5"/>
  <c r="V16" i="5"/>
  <c r="A17" i="5"/>
  <c r="R17" i="5" s="1"/>
  <c r="G17" i="5"/>
  <c r="V17" i="5"/>
  <c r="A18" i="5"/>
  <c r="R18" i="5" s="1"/>
  <c r="G18" i="5"/>
  <c r="V18" i="5"/>
  <c r="A19" i="5"/>
  <c r="R19" i="5" s="1"/>
  <c r="G19" i="5"/>
  <c r="V19" i="5"/>
  <c r="A20" i="5"/>
  <c r="R20" i="5" s="1"/>
  <c r="G20" i="5"/>
  <c r="V20" i="5"/>
  <c r="A21" i="5"/>
  <c r="R21" i="5" s="1"/>
  <c r="G21" i="5"/>
  <c r="V21" i="5"/>
  <c r="A22" i="5"/>
  <c r="R22" i="5" s="1"/>
  <c r="G22" i="5"/>
  <c r="V22" i="5"/>
  <c r="A23" i="5"/>
  <c r="R23" i="5" s="1"/>
  <c r="G23" i="5"/>
  <c r="V23" i="5"/>
  <c r="A24" i="5"/>
  <c r="R24" i="5" s="1"/>
  <c r="G24" i="5"/>
  <c r="V24" i="5"/>
  <c r="A25" i="5"/>
  <c r="R25" i="5" s="1"/>
  <c r="G25" i="5"/>
  <c r="V25" i="5"/>
  <c r="A26" i="5"/>
  <c r="R26" i="5" s="1"/>
  <c r="G26" i="5"/>
  <c r="V26" i="5"/>
  <c r="A27" i="5"/>
  <c r="R27" i="5" s="1"/>
  <c r="G27" i="5"/>
  <c r="V27" i="5"/>
  <c r="A28" i="5"/>
  <c r="R28" i="5" s="1"/>
  <c r="G28" i="5"/>
  <c r="V28" i="5"/>
  <c r="A29" i="5"/>
  <c r="R29" i="5" s="1"/>
  <c r="G29" i="5"/>
  <c r="V29" i="5"/>
  <c r="A30" i="5"/>
  <c r="R30" i="5" s="1"/>
  <c r="G30" i="5"/>
  <c r="I30" i="5" s="1"/>
  <c r="V30" i="5"/>
  <c r="A31" i="5"/>
  <c r="R31" i="5" s="1"/>
  <c r="G31" i="5"/>
  <c r="V31" i="5"/>
  <c r="A32" i="5"/>
  <c r="R32" i="5" s="1"/>
  <c r="G32" i="5"/>
  <c r="V32" i="5"/>
  <c r="A33" i="5"/>
  <c r="R33" i="5" s="1"/>
  <c r="G33" i="5"/>
  <c r="V33" i="5"/>
  <c r="A34" i="5"/>
  <c r="R34" i="5" s="1"/>
  <c r="G34" i="5"/>
  <c r="I34" i="5" s="1"/>
  <c r="V34" i="5"/>
  <c r="A35" i="5"/>
  <c r="R35" i="5" s="1"/>
  <c r="G35" i="5"/>
  <c r="V35" i="5"/>
  <c r="A36" i="5"/>
  <c r="R36" i="5" s="1"/>
  <c r="G36" i="5"/>
  <c r="V36" i="5"/>
  <c r="A37" i="5"/>
  <c r="R37" i="5" s="1"/>
  <c r="G37" i="5"/>
  <c r="V37" i="5"/>
  <c r="A38" i="5"/>
  <c r="R38" i="5" s="1"/>
  <c r="G38" i="5"/>
  <c r="I38" i="5" s="1"/>
  <c r="V38" i="5"/>
  <c r="A39" i="5"/>
  <c r="R39" i="5" s="1"/>
  <c r="G39" i="5"/>
  <c r="V39" i="5"/>
  <c r="A40" i="5"/>
  <c r="R40" i="5" s="1"/>
  <c r="G40" i="5"/>
  <c r="V40" i="5"/>
  <c r="A41" i="5"/>
  <c r="R41" i="5" s="1"/>
  <c r="G41" i="5"/>
  <c r="V41" i="5"/>
  <c r="A42" i="5"/>
  <c r="R42" i="5" s="1"/>
  <c r="G42" i="5"/>
  <c r="I42" i="5" s="1"/>
  <c r="V42" i="5"/>
  <c r="A43" i="5"/>
  <c r="R43" i="5" s="1"/>
  <c r="G43" i="5"/>
  <c r="V43" i="5"/>
  <c r="A44" i="5"/>
  <c r="R44" i="5" s="1"/>
  <c r="G44" i="5"/>
  <c r="V44" i="5"/>
  <c r="A45" i="5"/>
  <c r="R45" i="5" s="1"/>
  <c r="G45" i="5"/>
  <c r="V45" i="5"/>
  <c r="A46" i="5"/>
  <c r="R46" i="5" s="1"/>
  <c r="G46" i="5"/>
  <c r="I46" i="5" s="1"/>
  <c r="V46" i="5"/>
  <c r="A47" i="5"/>
  <c r="R47" i="5" s="1"/>
  <c r="G47" i="5"/>
  <c r="I47" i="5" s="1"/>
  <c r="V47" i="5"/>
  <c r="A48" i="5"/>
  <c r="R48" i="5" s="1"/>
  <c r="G48" i="5"/>
  <c r="V48" i="5"/>
  <c r="A49" i="5"/>
  <c r="R49" i="5" s="1"/>
  <c r="G49" i="5"/>
  <c r="V49" i="5"/>
  <c r="A50" i="5"/>
  <c r="R50" i="5" s="1"/>
  <c r="G50" i="5"/>
  <c r="I50" i="5" s="1"/>
  <c r="V50" i="5"/>
  <c r="A51" i="5"/>
  <c r="R51" i="5" s="1"/>
  <c r="G51" i="5"/>
  <c r="V51" i="5"/>
  <c r="A52" i="5"/>
  <c r="R52" i="5" s="1"/>
  <c r="G52" i="5"/>
  <c r="V52" i="5"/>
  <c r="A53" i="5"/>
  <c r="R53" i="5" s="1"/>
  <c r="G53" i="5"/>
  <c r="V53" i="5"/>
  <c r="A54" i="5"/>
  <c r="R54" i="5" s="1"/>
  <c r="G54" i="5"/>
  <c r="I54" i="5" s="1"/>
  <c r="V54" i="5"/>
  <c r="A55" i="5"/>
  <c r="R55" i="5" s="1"/>
  <c r="G55" i="5"/>
  <c r="V55" i="5"/>
  <c r="A56" i="5"/>
  <c r="R56" i="5" s="1"/>
  <c r="G56" i="5"/>
  <c r="I56" i="5" s="1"/>
  <c r="V56" i="5"/>
  <c r="A57" i="5"/>
  <c r="R57" i="5" s="1"/>
  <c r="G57" i="5"/>
  <c r="V57" i="5"/>
  <c r="A58" i="5"/>
  <c r="R58" i="5" s="1"/>
  <c r="G58" i="5"/>
  <c r="I58" i="5" s="1"/>
  <c r="V58" i="5"/>
  <c r="A59" i="5"/>
  <c r="R59" i="5" s="1"/>
  <c r="G59" i="5"/>
  <c r="V59" i="5"/>
  <c r="A60" i="5"/>
  <c r="R60" i="5" s="1"/>
  <c r="G60" i="5"/>
  <c r="V60" i="5"/>
  <c r="A61" i="5"/>
  <c r="R61" i="5" s="1"/>
  <c r="G61" i="5"/>
  <c r="V61" i="5"/>
  <c r="A62" i="5"/>
  <c r="R62" i="5" s="1"/>
  <c r="G62" i="5"/>
  <c r="I62" i="5" s="1"/>
  <c r="V62" i="5"/>
  <c r="A63" i="5"/>
  <c r="R63" i="5" s="1"/>
  <c r="G63" i="5"/>
  <c r="V63" i="5"/>
  <c r="A64" i="5"/>
  <c r="R64" i="5" s="1"/>
  <c r="G64" i="5"/>
  <c r="V64" i="5"/>
  <c r="A65" i="5"/>
  <c r="R65" i="5" s="1"/>
  <c r="G65" i="5"/>
  <c r="V65" i="5"/>
  <c r="A66" i="5"/>
  <c r="R66" i="5" s="1"/>
  <c r="G66" i="5"/>
  <c r="V66" i="5"/>
  <c r="A67" i="5"/>
  <c r="R67" i="5" s="1"/>
  <c r="G67" i="5"/>
  <c r="V67" i="5"/>
  <c r="A68" i="5"/>
  <c r="R68" i="5" s="1"/>
  <c r="G68" i="5"/>
  <c r="V68" i="5"/>
  <c r="A69" i="5"/>
  <c r="R69" i="5" s="1"/>
  <c r="G69" i="5"/>
  <c r="V69" i="5"/>
  <c r="A70" i="5"/>
  <c r="R70" i="5" s="1"/>
  <c r="G70" i="5"/>
  <c r="I70" i="5" s="1"/>
  <c r="V70" i="5"/>
  <c r="A71" i="5"/>
  <c r="R71" i="5" s="1"/>
  <c r="G71" i="5"/>
  <c r="I71" i="5" s="1"/>
  <c r="V71" i="5"/>
  <c r="A72" i="5"/>
  <c r="R72" i="5" s="1"/>
  <c r="G72" i="5"/>
  <c r="V72" i="5"/>
  <c r="A73" i="5"/>
  <c r="R73" i="5" s="1"/>
  <c r="G73" i="5"/>
  <c r="V73" i="5"/>
  <c r="A74" i="5"/>
  <c r="R74" i="5" s="1"/>
  <c r="G74" i="5"/>
  <c r="V74" i="5"/>
  <c r="A75" i="5"/>
  <c r="R75" i="5" s="1"/>
  <c r="G75" i="5"/>
  <c r="V75" i="5"/>
  <c r="A76" i="5"/>
  <c r="R76" i="5" s="1"/>
  <c r="G76" i="5"/>
  <c r="V76" i="5"/>
  <c r="A77" i="5"/>
  <c r="R77" i="5" s="1"/>
  <c r="G77" i="5"/>
  <c r="V77" i="5"/>
  <c r="A78" i="5"/>
  <c r="R78" i="5" s="1"/>
  <c r="G78" i="5"/>
  <c r="V78" i="5"/>
  <c r="A79" i="5"/>
  <c r="R79" i="5" s="1"/>
  <c r="G79" i="5"/>
  <c r="V79" i="5"/>
  <c r="A80" i="5"/>
  <c r="R80" i="5" s="1"/>
  <c r="G80" i="5"/>
  <c r="V80" i="5"/>
  <c r="A81" i="5"/>
  <c r="R81" i="5" s="1"/>
  <c r="G81" i="5"/>
  <c r="V81" i="5"/>
  <c r="A82" i="5"/>
  <c r="R82" i="5" s="1"/>
  <c r="G82" i="5"/>
  <c r="V82" i="5"/>
  <c r="A83" i="5"/>
  <c r="R83" i="5" s="1"/>
  <c r="G83" i="5"/>
  <c r="V83" i="5"/>
  <c r="A84" i="5"/>
  <c r="R84" i="5" s="1"/>
  <c r="G84" i="5"/>
  <c r="V84" i="5"/>
  <c r="A85" i="5"/>
  <c r="R85" i="5" s="1"/>
  <c r="G85" i="5"/>
  <c r="I85" i="5" s="1"/>
  <c r="V85" i="5"/>
  <c r="A86" i="5"/>
  <c r="R86" i="5" s="1"/>
  <c r="G86" i="5"/>
  <c r="V86" i="5"/>
  <c r="A87" i="5"/>
  <c r="R87" i="5" s="1"/>
  <c r="G87" i="5"/>
  <c r="V87" i="5"/>
  <c r="A88" i="5"/>
  <c r="R88" i="5" s="1"/>
  <c r="G88" i="5"/>
  <c r="V88" i="5"/>
  <c r="A89" i="5"/>
  <c r="R89" i="5" s="1"/>
  <c r="G89" i="5"/>
  <c r="V89" i="5"/>
  <c r="A90" i="5"/>
  <c r="R90" i="5" s="1"/>
  <c r="G90" i="5"/>
  <c r="V90" i="5"/>
  <c r="A91" i="5"/>
  <c r="R91" i="5" s="1"/>
  <c r="G91" i="5"/>
  <c r="V91" i="5"/>
  <c r="A92" i="5"/>
  <c r="R92" i="5" s="1"/>
  <c r="G92" i="5"/>
  <c r="V92" i="5"/>
  <c r="A93" i="5"/>
  <c r="R93" i="5" s="1"/>
  <c r="G93" i="5"/>
  <c r="I93" i="5" s="1"/>
  <c r="V93" i="5"/>
  <c r="A94" i="5"/>
  <c r="R94" i="5" s="1"/>
  <c r="G94" i="5"/>
  <c r="V94" i="5"/>
  <c r="A95" i="5"/>
  <c r="R95" i="5" s="1"/>
  <c r="G95" i="5"/>
  <c r="V95" i="5"/>
  <c r="A96" i="5"/>
  <c r="R96" i="5" s="1"/>
  <c r="G96" i="5"/>
  <c r="V96" i="5"/>
  <c r="A97" i="5"/>
  <c r="R97" i="5" s="1"/>
  <c r="G97" i="5"/>
  <c r="V97" i="5"/>
  <c r="A98" i="5"/>
  <c r="R98" i="5" s="1"/>
  <c r="G98" i="5"/>
  <c r="V98" i="5"/>
  <c r="A99" i="5"/>
  <c r="R99" i="5" s="1"/>
  <c r="G99" i="5"/>
  <c r="V99" i="5"/>
  <c r="A100" i="5"/>
  <c r="R100" i="5" s="1"/>
  <c r="G100" i="5"/>
  <c r="V100" i="5"/>
  <c r="A101" i="5"/>
  <c r="R101" i="5" s="1"/>
  <c r="G101" i="5"/>
  <c r="I101" i="5" s="1"/>
  <c r="V101" i="5"/>
  <c r="A102" i="5"/>
  <c r="R102" i="5" s="1"/>
  <c r="G102" i="5"/>
  <c r="V102" i="5"/>
  <c r="A6" i="5"/>
  <c r="R6" i="5" s="1"/>
  <c r="G6" i="5"/>
  <c r="V6" i="5"/>
  <c r="A7" i="5"/>
  <c r="R7" i="5" s="1"/>
  <c r="G7" i="5"/>
  <c r="V7" i="5"/>
  <c r="A8" i="5"/>
  <c r="R8" i="5" s="1"/>
  <c r="G8" i="5"/>
  <c r="V8" i="5"/>
  <c r="A9" i="5"/>
  <c r="R9" i="5" s="1"/>
  <c r="G9" i="5"/>
  <c r="V9" i="5"/>
  <c r="A10" i="5"/>
  <c r="R10" i="5" s="1"/>
  <c r="G10" i="5"/>
  <c r="V10" i="5"/>
  <c r="A11" i="5"/>
  <c r="R11" i="5" s="1"/>
  <c r="G11" i="5"/>
  <c r="V11" i="5"/>
  <c r="A12" i="5"/>
  <c r="R12" i="5" s="1"/>
  <c r="G12" i="5"/>
  <c r="V12" i="5"/>
  <c r="A13" i="5"/>
  <c r="R13" i="5" s="1"/>
  <c r="G13" i="5"/>
  <c r="I13" i="5" s="1"/>
  <c r="V13" i="5"/>
  <c r="A14" i="5"/>
  <c r="R14" i="5" s="1"/>
  <c r="G14" i="5"/>
  <c r="V14" i="5"/>
  <c r="A15" i="5"/>
  <c r="R15" i="5" s="1"/>
  <c r="G15" i="5"/>
  <c r="V15" i="5"/>
  <c r="V5" i="5"/>
  <c r="V4" i="5"/>
  <c r="G5" i="5"/>
  <c r="G4" i="5"/>
  <c r="A5" i="5"/>
  <c r="R5" i="5" s="1"/>
  <c r="A4" i="5"/>
  <c r="R4" i="5" s="1"/>
  <c r="I9" i="5" l="1"/>
  <c r="I99" i="5"/>
  <c r="I44" i="5"/>
  <c r="I32" i="5"/>
  <c r="I11" i="5"/>
  <c r="I15" i="5"/>
  <c r="I12" i="5"/>
  <c r="I18" i="5"/>
  <c r="I81" i="5"/>
  <c r="I80" i="5"/>
  <c r="I36" i="5"/>
  <c r="I55" i="5"/>
  <c r="I97" i="5"/>
  <c r="I75" i="5"/>
  <c r="I100" i="5"/>
  <c r="I87" i="5"/>
  <c r="I89" i="5"/>
  <c r="I88" i="5"/>
  <c r="I66" i="5"/>
  <c r="I63" i="5"/>
  <c r="I31" i="5"/>
  <c r="I96" i="5"/>
  <c r="I95" i="5"/>
  <c r="I60" i="5"/>
  <c r="I48" i="5"/>
  <c r="I8" i="5"/>
  <c r="I84" i="5"/>
  <c r="I77" i="5"/>
  <c r="I76" i="5"/>
  <c r="I52" i="5"/>
  <c r="I40" i="5"/>
  <c r="I28" i="5"/>
  <c r="I24" i="5"/>
  <c r="I20" i="5"/>
  <c r="I19" i="5"/>
  <c r="I107" i="5"/>
  <c r="I6" i="5"/>
  <c r="I82" i="5"/>
  <c r="I92" i="5"/>
  <c r="I91" i="5"/>
  <c r="I64" i="5"/>
  <c r="I39" i="5"/>
  <c r="I27" i="5"/>
  <c r="I26" i="5"/>
  <c r="I23" i="5"/>
  <c r="I22" i="5"/>
  <c r="I72" i="5"/>
  <c r="I108" i="5"/>
  <c r="I104" i="5"/>
  <c r="I105" i="5"/>
  <c r="I33" i="5"/>
  <c r="I49" i="5"/>
  <c r="I41" i="5"/>
  <c r="I25" i="5"/>
  <c r="I57" i="5"/>
  <c r="I94" i="5"/>
  <c r="I90" i="5"/>
  <c r="I78" i="5"/>
  <c r="I67" i="5"/>
  <c r="I59" i="5"/>
  <c r="I51" i="5"/>
  <c r="I43" i="5"/>
  <c r="I35" i="5"/>
  <c r="I29" i="5"/>
  <c r="I65" i="5"/>
  <c r="I102" i="5"/>
  <c r="I98" i="5"/>
  <c r="I86" i="5"/>
  <c r="I83" i="5"/>
  <c r="I73" i="5"/>
  <c r="I69" i="5"/>
  <c r="I21" i="5"/>
  <c r="I74" i="5"/>
  <c r="I61" i="5"/>
  <c r="I53" i="5"/>
  <c r="I45" i="5"/>
  <c r="I37" i="5"/>
  <c r="I79" i="5"/>
  <c r="I68" i="5"/>
  <c r="I16" i="5"/>
  <c r="I17" i="5"/>
  <c r="I14" i="5"/>
  <c r="I10" i="5"/>
  <c r="I7" i="5"/>
  <c r="B4" i="8" l="1"/>
  <c r="B3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A42" i="8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A68" i="8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E11" i="8"/>
  <c r="F11" i="8"/>
  <c r="E12" i="8"/>
  <c r="F12" i="8"/>
  <c r="D11" i="8"/>
  <c r="D12" i="8"/>
  <c r="K10" i="4"/>
  <c r="K9" i="4"/>
  <c r="K8" i="4"/>
  <c r="K7" i="4"/>
  <c r="K6" i="4"/>
  <c r="K5" i="4"/>
  <c r="E10" i="4"/>
  <c r="E9" i="4"/>
  <c r="E8" i="4"/>
  <c r="E7" i="4"/>
  <c r="E6" i="4"/>
  <c r="E5" i="4"/>
  <c r="C12" i="8"/>
  <c r="C11" i="8"/>
  <c r="B12" i="8"/>
  <c r="B11" i="8"/>
  <c r="A12" i="8"/>
  <c r="A11" i="8"/>
  <c r="J10" i="4"/>
  <c r="J9" i="4"/>
  <c r="J8" i="4"/>
  <c r="J7" i="4"/>
  <c r="J6" i="4"/>
  <c r="D10" i="4"/>
  <c r="D9" i="4"/>
  <c r="D8" i="4"/>
  <c r="D7" i="4"/>
  <c r="D6" i="4"/>
  <c r="J2" i="5"/>
  <c r="I2" i="5"/>
  <c r="D3" i="4"/>
  <c r="C3" i="4"/>
  <c r="E1" i="4" s="1"/>
  <c r="D2" i="5" l="1"/>
  <c r="C2" i="5"/>
  <c r="S8" i="5"/>
  <c r="S9" i="5"/>
  <c r="S5" i="5"/>
  <c r="S6" i="5"/>
  <c r="S7" i="5"/>
  <c r="E1" i="5"/>
  <c r="F1" i="5"/>
  <c r="G1" i="4" l="1"/>
  <c r="I1" i="4" s="1"/>
  <c r="K3" i="4"/>
  <c r="K2" i="5" s="1"/>
  <c r="G3" i="4"/>
  <c r="G2" i="5" s="1"/>
  <c r="E3" i="4"/>
  <c r="A3" i="4"/>
  <c r="A2" i="5" s="1"/>
  <c r="I1" i="5" l="1"/>
  <c r="F2" i="8"/>
  <c r="G1" i="5"/>
  <c r="E2" i="8"/>
  <c r="E2" i="5"/>
  <c r="H1" i="4"/>
  <c r="J1" i="4" s="1"/>
  <c r="B2" i="8"/>
  <c r="J1" i="5" l="1"/>
  <c r="F3" i="8"/>
  <c r="H1" i="5"/>
  <c r="E3" i="8"/>
  <c r="I4" i="5"/>
  <c r="I5" i="5"/>
  <c r="P40" i="3" l="1"/>
  <c r="P41" i="3"/>
  <c r="P42" i="3"/>
  <c r="P43" i="3"/>
  <c r="Q43" i="3" s="1"/>
  <c r="P44" i="3"/>
  <c r="Q44" i="3" s="1"/>
  <c r="P45" i="3"/>
  <c r="Q45" i="3" s="1"/>
  <c r="P46" i="3"/>
  <c r="Q46" i="3" s="1"/>
  <c r="P47" i="3"/>
  <c r="Q47" i="3" s="1"/>
  <c r="P48" i="3"/>
  <c r="Q48" i="3" s="1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55" i="3"/>
  <c r="Q55" i="3" s="1"/>
  <c r="P56" i="3"/>
  <c r="Q56" i="3" s="1"/>
  <c r="P57" i="3"/>
  <c r="Q57" i="3" s="1"/>
  <c r="P58" i="3"/>
  <c r="Q58" i="3" s="1"/>
  <c r="P59" i="3"/>
  <c r="Q59" i="3" s="1"/>
  <c r="P60" i="3"/>
  <c r="Q60" i="3" s="1"/>
  <c r="P61" i="3"/>
  <c r="Q61" i="3" s="1"/>
  <c r="P62" i="3"/>
  <c r="Q62" i="3" s="1"/>
  <c r="P63" i="3"/>
  <c r="Q63" i="3" s="1"/>
  <c r="P64" i="3"/>
  <c r="Q64" i="3" s="1"/>
  <c r="P65" i="3"/>
  <c r="Q65" i="3" s="1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2" i="3"/>
  <c r="P33" i="3"/>
  <c r="P34" i="3"/>
  <c r="P35" i="3"/>
  <c r="P36" i="3"/>
  <c r="P37" i="3"/>
  <c r="P38" i="3"/>
  <c r="P39" i="3"/>
  <c r="P5" i="3"/>
  <c r="P6" i="3"/>
  <c r="P7" i="3"/>
  <c r="P8" i="3"/>
  <c r="P9" i="3"/>
  <c r="P10" i="3"/>
  <c r="P11" i="3"/>
  <c r="P12" i="3"/>
  <c r="P13" i="3"/>
  <c r="P14" i="3"/>
  <c r="P15" i="3"/>
  <c r="P16" i="3"/>
  <c r="P4" i="3"/>
  <c r="P7" i="2" l="1"/>
  <c r="H119" i="4" s="1"/>
  <c r="Q7" i="2"/>
  <c r="G119" i="4" s="1"/>
  <c r="R7" i="2"/>
  <c r="S7" i="2"/>
  <c r="T7" i="2"/>
  <c r="U7" i="2"/>
  <c r="V7" i="2"/>
  <c r="P8" i="2"/>
  <c r="H120" i="4" s="1"/>
  <c r="Q8" i="2"/>
  <c r="G120" i="4" s="1"/>
  <c r="R8" i="2"/>
  <c r="S8" i="2"/>
  <c r="T8" i="2"/>
  <c r="U8" i="2"/>
  <c r="V8" i="2"/>
  <c r="P9" i="2"/>
  <c r="H121" i="4" s="1"/>
  <c r="Q9" i="2"/>
  <c r="G121" i="4" s="1"/>
  <c r="R9" i="2"/>
  <c r="S9" i="2"/>
  <c r="T9" i="2"/>
  <c r="U9" i="2"/>
  <c r="V9" i="2"/>
  <c r="P10" i="2"/>
  <c r="H122" i="4" s="1"/>
  <c r="Q10" i="2"/>
  <c r="G122" i="4" s="1"/>
  <c r="R10" i="2"/>
  <c r="S10" i="2"/>
  <c r="T10" i="2"/>
  <c r="U10" i="2"/>
  <c r="V10" i="2"/>
  <c r="P11" i="2"/>
  <c r="H123" i="4" s="1"/>
  <c r="Q11" i="2"/>
  <c r="G123" i="4" s="1"/>
  <c r="R11" i="2"/>
  <c r="S11" i="2"/>
  <c r="T11" i="2"/>
  <c r="U11" i="2"/>
  <c r="V11" i="2"/>
  <c r="P12" i="2"/>
  <c r="H124" i="4" s="1"/>
  <c r="Q12" i="2"/>
  <c r="G124" i="4" s="1"/>
  <c r="R12" i="2"/>
  <c r="S12" i="2"/>
  <c r="T12" i="2"/>
  <c r="U12" i="2"/>
  <c r="V12" i="2"/>
  <c r="P13" i="2"/>
  <c r="H125" i="4" s="1"/>
  <c r="Q13" i="2"/>
  <c r="G125" i="4" s="1"/>
  <c r="R13" i="2"/>
  <c r="S13" i="2"/>
  <c r="T13" i="2"/>
  <c r="U13" i="2"/>
  <c r="V13" i="2"/>
  <c r="P14" i="2"/>
  <c r="H126" i="4" s="1"/>
  <c r="Q14" i="2"/>
  <c r="G126" i="4" s="1"/>
  <c r="R14" i="2"/>
  <c r="S14" i="2"/>
  <c r="T14" i="2"/>
  <c r="U14" i="2"/>
  <c r="V14" i="2"/>
  <c r="P15" i="2"/>
  <c r="H127" i="4" s="1"/>
  <c r="Q15" i="2"/>
  <c r="G127" i="4" s="1"/>
  <c r="R15" i="2"/>
  <c r="S15" i="2"/>
  <c r="T15" i="2"/>
  <c r="U15" i="2"/>
  <c r="V15" i="2"/>
  <c r="P16" i="2"/>
  <c r="H128" i="4" s="1"/>
  <c r="Q16" i="2"/>
  <c r="G128" i="4" s="1"/>
  <c r="R16" i="2"/>
  <c r="S16" i="2"/>
  <c r="T16" i="2"/>
  <c r="U16" i="2"/>
  <c r="V16" i="2"/>
  <c r="P17" i="2"/>
  <c r="H129" i="4" s="1"/>
  <c r="Q17" i="2"/>
  <c r="G129" i="4" s="1"/>
  <c r="R17" i="2"/>
  <c r="S17" i="2"/>
  <c r="T17" i="2"/>
  <c r="U17" i="2"/>
  <c r="V17" i="2"/>
  <c r="P18" i="2"/>
  <c r="H130" i="4" s="1"/>
  <c r="Q18" i="2"/>
  <c r="G130" i="4" s="1"/>
  <c r="R18" i="2"/>
  <c r="S18" i="2"/>
  <c r="T18" i="2"/>
  <c r="U18" i="2"/>
  <c r="V18" i="2"/>
  <c r="P19" i="2"/>
  <c r="H131" i="4" s="1"/>
  <c r="Q19" i="2"/>
  <c r="G131" i="4" s="1"/>
  <c r="R19" i="2"/>
  <c r="S19" i="2"/>
  <c r="T19" i="2"/>
  <c r="U19" i="2"/>
  <c r="V19" i="2"/>
  <c r="P20" i="2"/>
  <c r="H132" i="4" s="1"/>
  <c r="Q20" i="2"/>
  <c r="G132" i="4" s="1"/>
  <c r="R20" i="2"/>
  <c r="S20" i="2"/>
  <c r="T20" i="2"/>
  <c r="U20" i="2"/>
  <c r="V20" i="2"/>
  <c r="P21" i="2"/>
  <c r="H133" i="4" s="1"/>
  <c r="Q21" i="2"/>
  <c r="G133" i="4" s="1"/>
  <c r="R21" i="2"/>
  <c r="S21" i="2"/>
  <c r="T21" i="2"/>
  <c r="U21" i="2"/>
  <c r="V21" i="2"/>
  <c r="P22" i="2"/>
  <c r="H134" i="4" s="1"/>
  <c r="Q22" i="2"/>
  <c r="G134" i="4" s="1"/>
  <c r="R22" i="2"/>
  <c r="S22" i="2"/>
  <c r="T22" i="2"/>
  <c r="U22" i="2"/>
  <c r="V22" i="2"/>
  <c r="P23" i="2"/>
  <c r="H135" i="4" s="1"/>
  <c r="Q23" i="2"/>
  <c r="G135" i="4" s="1"/>
  <c r="R23" i="2"/>
  <c r="S23" i="2"/>
  <c r="T23" i="2"/>
  <c r="U23" i="2"/>
  <c r="V23" i="2"/>
  <c r="P24" i="2"/>
  <c r="H136" i="4" s="1"/>
  <c r="Q24" i="2"/>
  <c r="G136" i="4" s="1"/>
  <c r="R24" i="2"/>
  <c r="S24" i="2"/>
  <c r="T24" i="2"/>
  <c r="U24" i="2"/>
  <c r="V24" i="2"/>
  <c r="P25" i="2"/>
  <c r="H137" i="4" s="1"/>
  <c r="Q25" i="2"/>
  <c r="G137" i="4" s="1"/>
  <c r="R25" i="2"/>
  <c r="S25" i="2"/>
  <c r="T25" i="2"/>
  <c r="U25" i="2"/>
  <c r="V25" i="2"/>
  <c r="P26" i="2"/>
  <c r="H138" i="4" s="1"/>
  <c r="Q26" i="2"/>
  <c r="G138" i="4" s="1"/>
  <c r="R26" i="2"/>
  <c r="S26" i="2"/>
  <c r="T26" i="2"/>
  <c r="U26" i="2"/>
  <c r="V26" i="2"/>
  <c r="P27" i="2"/>
  <c r="H139" i="4" s="1"/>
  <c r="Q27" i="2"/>
  <c r="G139" i="4" s="1"/>
  <c r="R27" i="2"/>
  <c r="S27" i="2"/>
  <c r="T27" i="2"/>
  <c r="U27" i="2"/>
  <c r="V27" i="2"/>
  <c r="P28" i="2"/>
  <c r="H140" i="4" s="1"/>
  <c r="Q28" i="2"/>
  <c r="G140" i="4" s="1"/>
  <c r="R28" i="2"/>
  <c r="S28" i="2"/>
  <c r="T28" i="2"/>
  <c r="U28" i="2"/>
  <c r="V28" i="2"/>
  <c r="P29" i="2"/>
  <c r="H141" i="4" s="1"/>
  <c r="Q29" i="2"/>
  <c r="G141" i="4" s="1"/>
  <c r="R29" i="2"/>
  <c r="S29" i="2"/>
  <c r="T29" i="2"/>
  <c r="U29" i="2"/>
  <c r="V29" i="2"/>
  <c r="P30" i="2"/>
  <c r="H142" i="4" s="1"/>
  <c r="Q30" i="2"/>
  <c r="G142" i="4" s="1"/>
  <c r="R30" i="2"/>
  <c r="S30" i="2"/>
  <c r="T30" i="2"/>
  <c r="U30" i="2"/>
  <c r="V30" i="2"/>
  <c r="P31" i="2"/>
  <c r="H143" i="4" s="1"/>
  <c r="Q31" i="2"/>
  <c r="G143" i="4" s="1"/>
  <c r="R31" i="2"/>
  <c r="S31" i="2"/>
  <c r="T31" i="2"/>
  <c r="U31" i="2"/>
  <c r="V31" i="2"/>
  <c r="P32" i="2"/>
  <c r="H144" i="4" s="1"/>
  <c r="Q32" i="2"/>
  <c r="G144" i="4" s="1"/>
  <c r="R32" i="2"/>
  <c r="S32" i="2"/>
  <c r="T32" i="2"/>
  <c r="U32" i="2"/>
  <c r="V32" i="2"/>
  <c r="P33" i="2"/>
  <c r="H145" i="4" s="1"/>
  <c r="Q33" i="2"/>
  <c r="G145" i="4" s="1"/>
  <c r="R33" i="2"/>
  <c r="S33" i="2"/>
  <c r="T33" i="2"/>
  <c r="U33" i="2"/>
  <c r="V33" i="2"/>
  <c r="P34" i="2"/>
  <c r="H146" i="4" s="1"/>
  <c r="Q34" i="2"/>
  <c r="G146" i="4" s="1"/>
  <c r="R34" i="2"/>
  <c r="S34" i="2"/>
  <c r="T34" i="2"/>
  <c r="U34" i="2"/>
  <c r="V34" i="2"/>
  <c r="P35" i="2"/>
  <c r="H147" i="4" s="1"/>
  <c r="Q35" i="2"/>
  <c r="G147" i="4" s="1"/>
  <c r="R35" i="2"/>
  <c r="S35" i="2"/>
  <c r="T35" i="2"/>
  <c r="U35" i="2"/>
  <c r="V35" i="2"/>
  <c r="P36" i="2"/>
  <c r="H148" i="4" s="1"/>
  <c r="Q36" i="2"/>
  <c r="G148" i="4" s="1"/>
  <c r="R36" i="2"/>
  <c r="S36" i="2"/>
  <c r="T36" i="2"/>
  <c r="U36" i="2"/>
  <c r="V36" i="2"/>
  <c r="P37" i="2"/>
  <c r="H149" i="4" s="1"/>
  <c r="Q37" i="2"/>
  <c r="G149" i="4" s="1"/>
  <c r="R37" i="2"/>
  <c r="S37" i="2"/>
  <c r="T37" i="2"/>
  <c r="U37" i="2"/>
  <c r="V37" i="2"/>
  <c r="P38" i="2"/>
  <c r="H150" i="4" s="1"/>
  <c r="Q38" i="2"/>
  <c r="G150" i="4" s="1"/>
  <c r="R38" i="2"/>
  <c r="S38" i="2"/>
  <c r="T38" i="2"/>
  <c r="U38" i="2"/>
  <c r="V38" i="2"/>
  <c r="P39" i="2"/>
  <c r="H151" i="4" s="1"/>
  <c r="Q39" i="2"/>
  <c r="G151" i="4" s="1"/>
  <c r="R39" i="2"/>
  <c r="S39" i="2"/>
  <c r="T39" i="2"/>
  <c r="U39" i="2"/>
  <c r="V39" i="2"/>
  <c r="P40" i="2"/>
  <c r="H152" i="4" s="1"/>
  <c r="Q40" i="2"/>
  <c r="G152" i="4" s="1"/>
  <c r="R40" i="2"/>
  <c r="S40" i="2"/>
  <c r="T40" i="2"/>
  <c r="U40" i="2"/>
  <c r="V40" i="2"/>
  <c r="P41" i="2"/>
  <c r="H153" i="4" s="1"/>
  <c r="Q41" i="2"/>
  <c r="G153" i="4" s="1"/>
  <c r="R41" i="2"/>
  <c r="S41" i="2"/>
  <c r="T41" i="2"/>
  <c r="U41" i="2"/>
  <c r="V41" i="2"/>
  <c r="P42" i="2"/>
  <c r="H154" i="4" s="1"/>
  <c r="Q42" i="2"/>
  <c r="G154" i="4" s="1"/>
  <c r="R42" i="2"/>
  <c r="S42" i="2"/>
  <c r="T42" i="2"/>
  <c r="U42" i="2"/>
  <c r="V42" i="2"/>
  <c r="P43" i="2"/>
  <c r="H155" i="4" s="1"/>
  <c r="Q43" i="2"/>
  <c r="G155" i="4" s="1"/>
  <c r="R43" i="2"/>
  <c r="S43" i="2"/>
  <c r="T43" i="2"/>
  <c r="U43" i="2"/>
  <c r="V43" i="2"/>
  <c r="P44" i="2"/>
  <c r="H156" i="4" s="1"/>
  <c r="Q44" i="2"/>
  <c r="G156" i="4" s="1"/>
  <c r="R44" i="2"/>
  <c r="S44" i="2"/>
  <c r="T44" i="2"/>
  <c r="U44" i="2"/>
  <c r="V44" i="2"/>
  <c r="P45" i="2"/>
  <c r="H157" i="4" s="1"/>
  <c r="Q45" i="2"/>
  <c r="G157" i="4" s="1"/>
  <c r="R45" i="2"/>
  <c r="S45" i="2"/>
  <c r="T45" i="2"/>
  <c r="U45" i="2"/>
  <c r="V45" i="2"/>
  <c r="P46" i="2"/>
  <c r="H158" i="4" s="1"/>
  <c r="Q46" i="2"/>
  <c r="G158" i="4" s="1"/>
  <c r="R46" i="2"/>
  <c r="S46" i="2"/>
  <c r="T46" i="2"/>
  <c r="U46" i="2"/>
  <c r="V46" i="2"/>
  <c r="P47" i="2"/>
  <c r="H159" i="4" s="1"/>
  <c r="Q47" i="2"/>
  <c r="G159" i="4" s="1"/>
  <c r="R47" i="2"/>
  <c r="S47" i="2"/>
  <c r="T47" i="2"/>
  <c r="U47" i="2"/>
  <c r="V47" i="2"/>
  <c r="P48" i="2"/>
  <c r="H160" i="4" s="1"/>
  <c r="Q48" i="2"/>
  <c r="G160" i="4" s="1"/>
  <c r="R48" i="2"/>
  <c r="S48" i="2"/>
  <c r="T48" i="2"/>
  <c r="U48" i="2"/>
  <c r="V48" i="2"/>
  <c r="P49" i="2"/>
  <c r="H161" i="4" s="1"/>
  <c r="Q49" i="2"/>
  <c r="G161" i="4" s="1"/>
  <c r="R49" i="2"/>
  <c r="S49" i="2"/>
  <c r="T49" i="2"/>
  <c r="U49" i="2"/>
  <c r="V49" i="2"/>
  <c r="P50" i="2"/>
  <c r="H162" i="4" s="1"/>
  <c r="Q50" i="2"/>
  <c r="G162" i="4" s="1"/>
  <c r="R50" i="2"/>
  <c r="S50" i="2"/>
  <c r="T50" i="2"/>
  <c r="U50" i="2"/>
  <c r="V50" i="2"/>
  <c r="P51" i="2"/>
  <c r="H163" i="4" s="1"/>
  <c r="Q51" i="2"/>
  <c r="G163" i="4" s="1"/>
  <c r="R51" i="2"/>
  <c r="S51" i="2"/>
  <c r="T51" i="2"/>
  <c r="U51" i="2"/>
  <c r="V51" i="2"/>
  <c r="P52" i="2"/>
  <c r="H164" i="4" s="1"/>
  <c r="Q52" i="2"/>
  <c r="G164" i="4" s="1"/>
  <c r="R52" i="2"/>
  <c r="S52" i="2"/>
  <c r="T52" i="2"/>
  <c r="U52" i="2"/>
  <c r="V52" i="2"/>
  <c r="P53" i="2"/>
  <c r="H165" i="4" s="1"/>
  <c r="Q53" i="2"/>
  <c r="G165" i="4" s="1"/>
  <c r="R53" i="2"/>
  <c r="S53" i="2"/>
  <c r="T53" i="2"/>
  <c r="U53" i="2"/>
  <c r="V53" i="2"/>
  <c r="P54" i="2"/>
  <c r="H166" i="4" s="1"/>
  <c r="Q54" i="2"/>
  <c r="G166" i="4" s="1"/>
  <c r="R54" i="2"/>
  <c r="S54" i="2"/>
  <c r="T54" i="2"/>
  <c r="U54" i="2"/>
  <c r="V54" i="2"/>
  <c r="P55" i="2"/>
  <c r="H167" i="4" s="1"/>
  <c r="Q55" i="2"/>
  <c r="G167" i="4" s="1"/>
  <c r="R55" i="2"/>
  <c r="S55" i="2"/>
  <c r="T55" i="2"/>
  <c r="U55" i="2"/>
  <c r="V55" i="2"/>
  <c r="P56" i="2"/>
  <c r="H168" i="4" s="1"/>
  <c r="Q56" i="2"/>
  <c r="G168" i="4" s="1"/>
  <c r="R56" i="2"/>
  <c r="S56" i="2"/>
  <c r="T56" i="2"/>
  <c r="U56" i="2"/>
  <c r="V56" i="2"/>
  <c r="P57" i="2"/>
  <c r="H169" i="4" s="1"/>
  <c r="Q57" i="2"/>
  <c r="G169" i="4" s="1"/>
  <c r="R57" i="2"/>
  <c r="S57" i="2"/>
  <c r="T57" i="2"/>
  <c r="U57" i="2"/>
  <c r="V57" i="2"/>
  <c r="P58" i="2"/>
  <c r="H170" i="4" s="1"/>
  <c r="Q58" i="2"/>
  <c r="G170" i="4" s="1"/>
  <c r="R58" i="2"/>
  <c r="S58" i="2"/>
  <c r="T58" i="2"/>
  <c r="U58" i="2"/>
  <c r="V58" i="2"/>
  <c r="P59" i="2"/>
  <c r="H171" i="4" s="1"/>
  <c r="Q59" i="2"/>
  <c r="G171" i="4" s="1"/>
  <c r="R59" i="2"/>
  <c r="S59" i="2"/>
  <c r="T59" i="2"/>
  <c r="U59" i="2"/>
  <c r="V59" i="2"/>
  <c r="P60" i="2"/>
  <c r="H172" i="4" s="1"/>
  <c r="Q60" i="2"/>
  <c r="G172" i="4" s="1"/>
  <c r="R60" i="2"/>
  <c r="S60" i="2"/>
  <c r="T60" i="2"/>
  <c r="U60" i="2"/>
  <c r="V60" i="2"/>
  <c r="P61" i="2"/>
  <c r="H173" i="4" s="1"/>
  <c r="Q61" i="2"/>
  <c r="G173" i="4" s="1"/>
  <c r="R61" i="2"/>
  <c r="S61" i="2"/>
  <c r="T61" i="2"/>
  <c r="U61" i="2"/>
  <c r="V61" i="2"/>
  <c r="P62" i="2"/>
  <c r="H174" i="4" s="1"/>
  <c r="Q62" i="2"/>
  <c r="G174" i="4" s="1"/>
  <c r="R62" i="2"/>
  <c r="S62" i="2"/>
  <c r="T62" i="2"/>
  <c r="U62" i="2"/>
  <c r="V62" i="2"/>
  <c r="P63" i="2"/>
  <c r="H175" i="4" s="1"/>
  <c r="Q63" i="2"/>
  <c r="G175" i="4" s="1"/>
  <c r="R63" i="2"/>
  <c r="S63" i="2"/>
  <c r="T63" i="2"/>
  <c r="U63" i="2"/>
  <c r="V63" i="2"/>
  <c r="P64" i="2"/>
  <c r="H176" i="4" s="1"/>
  <c r="Q64" i="2"/>
  <c r="G176" i="4" s="1"/>
  <c r="R64" i="2"/>
  <c r="S64" i="2"/>
  <c r="T64" i="2"/>
  <c r="U64" i="2"/>
  <c r="V64" i="2"/>
  <c r="P65" i="2"/>
  <c r="H177" i="4" s="1"/>
  <c r="Q65" i="2"/>
  <c r="G177" i="4" s="1"/>
  <c r="R65" i="2"/>
  <c r="S65" i="2"/>
  <c r="T65" i="2"/>
  <c r="U65" i="2"/>
  <c r="V65" i="2"/>
  <c r="P66" i="2"/>
  <c r="H178" i="4" s="1"/>
  <c r="Q66" i="2"/>
  <c r="G178" i="4" s="1"/>
  <c r="R66" i="2"/>
  <c r="S66" i="2"/>
  <c r="T66" i="2"/>
  <c r="U66" i="2"/>
  <c r="V66" i="2"/>
  <c r="P67" i="2"/>
  <c r="H179" i="4" s="1"/>
  <c r="Q67" i="2"/>
  <c r="G179" i="4" s="1"/>
  <c r="R67" i="2"/>
  <c r="S67" i="2"/>
  <c r="T67" i="2"/>
  <c r="U67" i="2"/>
  <c r="V67" i="2"/>
  <c r="P68" i="2"/>
  <c r="H180" i="4" s="1"/>
  <c r="Q68" i="2"/>
  <c r="G180" i="4" s="1"/>
  <c r="R68" i="2"/>
  <c r="S68" i="2"/>
  <c r="T68" i="2"/>
  <c r="U68" i="2"/>
  <c r="V68" i="2"/>
  <c r="P69" i="2"/>
  <c r="H181" i="4" s="1"/>
  <c r="Q69" i="2"/>
  <c r="G181" i="4" s="1"/>
  <c r="R69" i="2"/>
  <c r="S69" i="2"/>
  <c r="T69" i="2"/>
  <c r="U69" i="2"/>
  <c r="V69" i="2"/>
  <c r="P70" i="2"/>
  <c r="H182" i="4" s="1"/>
  <c r="Q70" i="2"/>
  <c r="G182" i="4" s="1"/>
  <c r="R70" i="2"/>
  <c r="S70" i="2"/>
  <c r="T70" i="2"/>
  <c r="U70" i="2"/>
  <c r="V70" i="2"/>
  <c r="P71" i="2"/>
  <c r="H183" i="4" s="1"/>
  <c r="Q71" i="2"/>
  <c r="G183" i="4" s="1"/>
  <c r="R71" i="2"/>
  <c r="S71" i="2"/>
  <c r="T71" i="2"/>
  <c r="U71" i="2"/>
  <c r="V71" i="2"/>
  <c r="P72" i="2"/>
  <c r="H184" i="4" s="1"/>
  <c r="Q72" i="2"/>
  <c r="G184" i="4" s="1"/>
  <c r="R72" i="2"/>
  <c r="S72" i="2"/>
  <c r="T72" i="2"/>
  <c r="U72" i="2"/>
  <c r="V72" i="2"/>
  <c r="P73" i="2"/>
  <c r="H185" i="4" s="1"/>
  <c r="Q73" i="2"/>
  <c r="G185" i="4" s="1"/>
  <c r="R73" i="2"/>
  <c r="S73" i="2"/>
  <c r="T73" i="2"/>
  <c r="U73" i="2"/>
  <c r="V73" i="2"/>
  <c r="P74" i="2"/>
  <c r="H186" i="4" s="1"/>
  <c r="Q74" i="2"/>
  <c r="G186" i="4" s="1"/>
  <c r="R74" i="2"/>
  <c r="S74" i="2"/>
  <c r="T74" i="2"/>
  <c r="U74" i="2"/>
  <c r="V74" i="2"/>
  <c r="P75" i="2"/>
  <c r="H187" i="4" s="1"/>
  <c r="Q75" i="2"/>
  <c r="G187" i="4" s="1"/>
  <c r="R75" i="2"/>
  <c r="S75" i="2"/>
  <c r="T75" i="2"/>
  <c r="U75" i="2"/>
  <c r="V75" i="2"/>
  <c r="P76" i="2"/>
  <c r="H188" i="4" s="1"/>
  <c r="Q76" i="2"/>
  <c r="G188" i="4" s="1"/>
  <c r="R76" i="2"/>
  <c r="S76" i="2"/>
  <c r="T76" i="2"/>
  <c r="U76" i="2"/>
  <c r="V76" i="2"/>
  <c r="P77" i="2"/>
  <c r="H189" i="4" s="1"/>
  <c r="Q77" i="2"/>
  <c r="G189" i="4" s="1"/>
  <c r="R77" i="2"/>
  <c r="S77" i="2"/>
  <c r="T77" i="2"/>
  <c r="U77" i="2"/>
  <c r="V77" i="2"/>
  <c r="P78" i="2"/>
  <c r="H190" i="4" s="1"/>
  <c r="Q78" i="2"/>
  <c r="G190" i="4" s="1"/>
  <c r="R78" i="2"/>
  <c r="S78" i="2"/>
  <c r="T78" i="2"/>
  <c r="U78" i="2"/>
  <c r="V78" i="2"/>
  <c r="P79" i="2"/>
  <c r="H191" i="4" s="1"/>
  <c r="Q79" i="2"/>
  <c r="G191" i="4" s="1"/>
  <c r="R79" i="2"/>
  <c r="S79" i="2"/>
  <c r="T79" i="2"/>
  <c r="U79" i="2"/>
  <c r="V79" i="2"/>
  <c r="P80" i="2"/>
  <c r="H192" i="4" s="1"/>
  <c r="Q80" i="2"/>
  <c r="G192" i="4" s="1"/>
  <c r="R80" i="2"/>
  <c r="S80" i="2"/>
  <c r="T80" i="2"/>
  <c r="U80" i="2"/>
  <c r="V80" i="2"/>
  <c r="P81" i="2"/>
  <c r="H193" i="4" s="1"/>
  <c r="Q81" i="2"/>
  <c r="G193" i="4" s="1"/>
  <c r="R81" i="2"/>
  <c r="S81" i="2"/>
  <c r="T81" i="2"/>
  <c r="U81" i="2"/>
  <c r="V81" i="2"/>
  <c r="P82" i="2"/>
  <c r="H194" i="4" s="1"/>
  <c r="Q82" i="2"/>
  <c r="G194" i="4" s="1"/>
  <c r="R82" i="2"/>
  <c r="S82" i="2"/>
  <c r="T82" i="2"/>
  <c r="U82" i="2"/>
  <c r="V82" i="2"/>
  <c r="P83" i="2"/>
  <c r="H195" i="4" s="1"/>
  <c r="Q83" i="2"/>
  <c r="G195" i="4" s="1"/>
  <c r="R83" i="2"/>
  <c r="S83" i="2"/>
  <c r="T83" i="2"/>
  <c r="U83" i="2"/>
  <c r="V83" i="2"/>
  <c r="P84" i="2"/>
  <c r="H196" i="4" s="1"/>
  <c r="Q84" i="2"/>
  <c r="G196" i="4" s="1"/>
  <c r="R84" i="2"/>
  <c r="S84" i="2"/>
  <c r="T84" i="2"/>
  <c r="U84" i="2"/>
  <c r="V84" i="2"/>
  <c r="P85" i="2"/>
  <c r="H197" i="4" s="1"/>
  <c r="Q85" i="2"/>
  <c r="G197" i="4" s="1"/>
  <c r="R85" i="2"/>
  <c r="S85" i="2"/>
  <c r="T85" i="2"/>
  <c r="U85" i="2"/>
  <c r="V85" i="2"/>
  <c r="P86" i="2"/>
  <c r="H198" i="4" s="1"/>
  <c r="Q86" i="2"/>
  <c r="G198" i="4" s="1"/>
  <c r="R86" i="2"/>
  <c r="S86" i="2"/>
  <c r="T86" i="2"/>
  <c r="U86" i="2"/>
  <c r="V86" i="2"/>
  <c r="P87" i="2"/>
  <c r="H199" i="4" s="1"/>
  <c r="Q87" i="2"/>
  <c r="G199" i="4" s="1"/>
  <c r="R87" i="2"/>
  <c r="S87" i="2"/>
  <c r="T87" i="2"/>
  <c r="U87" i="2"/>
  <c r="V87" i="2"/>
  <c r="P88" i="2"/>
  <c r="H200" i="4" s="1"/>
  <c r="Q88" i="2"/>
  <c r="G200" i="4" s="1"/>
  <c r="R88" i="2"/>
  <c r="S88" i="2"/>
  <c r="T88" i="2"/>
  <c r="U88" i="2"/>
  <c r="V88" i="2"/>
  <c r="P89" i="2"/>
  <c r="H201" i="4" s="1"/>
  <c r="Q89" i="2"/>
  <c r="G201" i="4" s="1"/>
  <c r="R89" i="2"/>
  <c r="S89" i="2"/>
  <c r="T89" i="2"/>
  <c r="U89" i="2"/>
  <c r="V89" i="2"/>
  <c r="P90" i="2"/>
  <c r="H202" i="4" s="1"/>
  <c r="Q90" i="2"/>
  <c r="G202" i="4" s="1"/>
  <c r="R90" i="2"/>
  <c r="S90" i="2"/>
  <c r="T90" i="2"/>
  <c r="U90" i="2"/>
  <c r="V90" i="2"/>
  <c r="P91" i="2"/>
  <c r="H203" i="4" s="1"/>
  <c r="Q91" i="2"/>
  <c r="G203" i="4" s="1"/>
  <c r="R91" i="2"/>
  <c r="S91" i="2"/>
  <c r="T91" i="2"/>
  <c r="U91" i="2"/>
  <c r="V91" i="2"/>
  <c r="P92" i="2"/>
  <c r="H204" i="4" s="1"/>
  <c r="Q92" i="2"/>
  <c r="G204" i="4" s="1"/>
  <c r="R92" i="2"/>
  <c r="S92" i="2"/>
  <c r="T92" i="2"/>
  <c r="U92" i="2"/>
  <c r="V92" i="2"/>
  <c r="P93" i="2"/>
  <c r="H205" i="4" s="1"/>
  <c r="Q93" i="2"/>
  <c r="G205" i="4" s="1"/>
  <c r="R93" i="2"/>
  <c r="S93" i="2"/>
  <c r="T93" i="2"/>
  <c r="U93" i="2"/>
  <c r="V93" i="2"/>
  <c r="P94" i="2"/>
  <c r="H206" i="4" s="1"/>
  <c r="Q94" i="2"/>
  <c r="G206" i="4" s="1"/>
  <c r="R94" i="2"/>
  <c r="S94" i="2"/>
  <c r="T94" i="2"/>
  <c r="U94" i="2"/>
  <c r="V94" i="2"/>
  <c r="P95" i="2"/>
  <c r="H207" i="4" s="1"/>
  <c r="Q95" i="2"/>
  <c r="G207" i="4" s="1"/>
  <c r="R95" i="2"/>
  <c r="S95" i="2"/>
  <c r="T95" i="2"/>
  <c r="U95" i="2"/>
  <c r="V95" i="2"/>
  <c r="P96" i="2"/>
  <c r="H208" i="4" s="1"/>
  <c r="Q96" i="2"/>
  <c r="G208" i="4" s="1"/>
  <c r="R96" i="2"/>
  <c r="S96" i="2"/>
  <c r="T96" i="2"/>
  <c r="U96" i="2"/>
  <c r="V96" i="2"/>
  <c r="P97" i="2"/>
  <c r="H209" i="4" s="1"/>
  <c r="Q97" i="2"/>
  <c r="G209" i="4" s="1"/>
  <c r="R97" i="2"/>
  <c r="S97" i="2"/>
  <c r="T97" i="2"/>
  <c r="U97" i="2"/>
  <c r="V97" i="2"/>
  <c r="P98" i="2"/>
  <c r="H210" i="4" s="1"/>
  <c r="Q98" i="2"/>
  <c r="G210" i="4" s="1"/>
  <c r="R98" i="2"/>
  <c r="S98" i="2"/>
  <c r="T98" i="2"/>
  <c r="U98" i="2"/>
  <c r="V98" i="2"/>
  <c r="P99" i="2"/>
  <c r="H211" i="4" s="1"/>
  <c r="Q99" i="2"/>
  <c r="G211" i="4" s="1"/>
  <c r="R99" i="2"/>
  <c r="S99" i="2"/>
  <c r="T99" i="2"/>
  <c r="U99" i="2"/>
  <c r="V99" i="2"/>
  <c r="P100" i="2"/>
  <c r="H212" i="4" s="1"/>
  <c r="Q100" i="2"/>
  <c r="G212" i="4" s="1"/>
  <c r="R100" i="2"/>
  <c r="S100" i="2"/>
  <c r="T100" i="2"/>
  <c r="U100" i="2"/>
  <c r="V100" i="2"/>
  <c r="P101" i="2"/>
  <c r="Q101" i="2"/>
  <c r="G213" i="4" s="1"/>
  <c r="R101" i="2"/>
  <c r="S101" i="2"/>
  <c r="T101" i="2"/>
  <c r="U101" i="2"/>
  <c r="V101" i="2"/>
  <c r="P88" i="1"/>
  <c r="B200" i="4" s="1"/>
  <c r="Q88" i="1"/>
  <c r="A200" i="4" s="1"/>
  <c r="R88" i="1"/>
  <c r="S88" i="1"/>
  <c r="T88" i="1"/>
  <c r="U88" i="1"/>
  <c r="V88" i="1"/>
  <c r="P89" i="1"/>
  <c r="B201" i="4" s="1"/>
  <c r="Q89" i="1"/>
  <c r="A201" i="4" s="1"/>
  <c r="R89" i="1"/>
  <c r="S89" i="1"/>
  <c r="T89" i="1"/>
  <c r="U89" i="1"/>
  <c r="V89" i="1"/>
  <c r="P90" i="1"/>
  <c r="B202" i="4" s="1"/>
  <c r="Q90" i="1"/>
  <c r="A202" i="4" s="1"/>
  <c r="R90" i="1"/>
  <c r="S90" i="1"/>
  <c r="T90" i="1"/>
  <c r="U90" i="1"/>
  <c r="V90" i="1"/>
  <c r="P91" i="1"/>
  <c r="B203" i="4" s="1"/>
  <c r="Q91" i="1"/>
  <c r="A203" i="4" s="1"/>
  <c r="R91" i="1"/>
  <c r="S91" i="1"/>
  <c r="T91" i="1"/>
  <c r="U91" i="1"/>
  <c r="V91" i="1"/>
  <c r="P92" i="1"/>
  <c r="B204" i="4" s="1"/>
  <c r="Q92" i="1"/>
  <c r="A204" i="4" s="1"/>
  <c r="R92" i="1"/>
  <c r="S92" i="1"/>
  <c r="T92" i="1"/>
  <c r="U92" i="1"/>
  <c r="V92" i="1"/>
  <c r="P93" i="1"/>
  <c r="B205" i="4" s="1"/>
  <c r="Q93" i="1"/>
  <c r="A205" i="4" s="1"/>
  <c r="R93" i="1"/>
  <c r="S93" i="1"/>
  <c r="T93" i="1"/>
  <c r="U93" i="1"/>
  <c r="V93" i="1"/>
  <c r="P94" i="1"/>
  <c r="B206" i="4" s="1"/>
  <c r="Q94" i="1"/>
  <c r="A206" i="4" s="1"/>
  <c r="R94" i="1"/>
  <c r="S94" i="1"/>
  <c r="T94" i="1"/>
  <c r="U94" i="1"/>
  <c r="V94" i="1"/>
  <c r="P95" i="1"/>
  <c r="B207" i="4" s="1"/>
  <c r="Q95" i="1"/>
  <c r="A207" i="4" s="1"/>
  <c r="R95" i="1"/>
  <c r="S95" i="1"/>
  <c r="T95" i="1"/>
  <c r="U95" i="1"/>
  <c r="V95" i="1"/>
  <c r="P96" i="1"/>
  <c r="B208" i="4" s="1"/>
  <c r="Q96" i="1"/>
  <c r="A208" i="4" s="1"/>
  <c r="R96" i="1"/>
  <c r="S96" i="1"/>
  <c r="T96" i="1"/>
  <c r="U96" i="1"/>
  <c r="V96" i="1"/>
  <c r="P97" i="1"/>
  <c r="B209" i="4" s="1"/>
  <c r="Q97" i="1"/>
  <c r="A209" i="4" s="1"/>
  <c r="R97" i="1"/>
  <c r="S97" i="1"/>
  <c r="T97" i="1"/>
  <c r="U97" i="1"/>
  <c r="V97" i="1"/>
  <c r="P98" i="1"/>
  <c r="B210" i="4" s="1"/>
  <c r="Q98" i="1"/>
  <c r="A210" i="4" s="1"/>
  <c r="R98" i="1"/>
  <c r="S98" i="1"/>
  <c r="T98" i="1"/>
  <c r="U98" i="1"/>
  <c r="V98" i="1"/>
  <c r="P99" i="1"/>
  <c r="B211" i="4" s="1"/>
  <c r="Q99" i="1"/>
  <c r="A211" i="4" s="1"/>
  <c r="R99" i="1"/>
  <c r="S99" i="1"/>
  <c r="T99" i="1"/>
  <c r="U99" i="1"/>
  <c r="V99" i="1"/>
  <c r="P100" i="1"/>
  <c r="B212" i="4" s="1"/>
  <c r="Q100" i="1"/>
  <c r="A212" i="4" s="1"/>
  <c r="R100" i="1"/>
  <c r="S100" i="1"/>
  <c r="T100" i="1"/>
  <c r="U100" i="1"/>
  <c r="V100" i="1"/>
  <c r="P101" i="1"/>
  <c r="B213" i="4" s="1"/>
  <c r="Q101" i="1"/>
  <c r="A213" i="4" s="1"/>
  <c r="R101" i="1"/>
  <c r="S101" i="1"/>
  <c r="T101" i="1"/>
  <c r="U101" i="1"/>
  <c r="V101" i="1"/>
  <c r="P10" i="1"/>
  <c r="B122" i="4" s="1"/>
  <c r="Q10" i="1"/>
  <c r="A122" i="4" s="1"/>
  <c r="R10" i="1"/>
  <c r="S10" i="1"/>
  <c r="T10" i="1"/>
  <c r="U10" i="1"/>
  <c r="V10" i="1"/>
  <c r="P11" i="1"/>
  <c r="B123" i="4" s="1"/>
  <c r="Q11" i="1"/>
  <c r="A123" i="4" s="1"/>
  <c r="R11" i="1"/>
  <c r="S11" i="1"/>
  <c r="T11" i="1"/>
  <c r="U11" i="1"/>
  <c r="V11" i="1"/>
  <c r="P12" i="1"/>
  <c r="B124" i="4" s="1"/>
  <c r="Q12" i="1"/>
  <c r="A124" i="4" s="1"/>
  <c r="R12" i="1"/>
  <c r="S12" i="1"/>
  <c r="T12" i="1"/>
  <c r="U12" i="1"/>
  <c r="V12" i="1"/>
  <c r="P13" i="1"/>
  <c r="B125" i="4" s="1"/>
  <c r="Q13" i="1"/>
  <c r="A125" i="4" s="1"/>
  <c r="R13" i="1"/>
  <c r="S13" i="1"/>
  <c r="T13" i="1"/>
  <c r="U13" i="1"/>
  <c r="V13" i="1"/>
  <c r="P14" i="1"/>
  <c r="B126" i="4" s="1"/>
  <c r="Q14" i="1"/>
  <c r="A126" i="4" s="1"/>
  <c r="R14" i="1"/>
  <c r="S14" i="1"/>
  <c r="T14" i="1"/>
  <c r="U14" i="1"/>
  <c r="V14" i="1"/>
  <c r="P15" i="1"/>
  <c r="B127" i="4" s="1"/>
  <c r="Q15" i="1"/>
  <c r="A127" i="4" s="1"/>
  <c r="R15" i="1"/>
  <c r="S15" i="1"/>
  <c r="T15" i="1"/>
  <c r="U15" i="1"/>
  <c r="V15" i="1"/>
  <c r="P16" i="1"/>
  <c r="B128" i="4" s="1"/>
  <c r="Q16" i="1"/>
  <c r="A128" i="4" s="1"/>
  <c r="R16" i="1"/>
  <c r="S16" i="1"/>
  <c r="T16" i="1"/>
  <c r="U16" i="1"/>
  <c r="V16" i="1"/>
  <c r="P17" i="1"/>
  <c r="B129" i="4" s="1"/>
  <c r="Q17" i="1"/>
  <c r="A129" i="4" s="1"/>
  <c r="R17" i="1"/>
  <c r="S17" i="1"/>
  <c r="T17" i="1"/>
  <c r="U17" i="1"/>
  <c r="V17" i="1"/>
  <c r="P18" i="1"/>
  <c r="B130" i="4" s="1"/>
  <c r="Q18" i="1"/>
  <c r="A130" i="4" s="1"/>
  <c r="R18" i="1"/>
  <c r="S18" i="1"/>
  <c r="T18" i="1"/>
  <c r="U18" i="1"/>
  <c r="V18" i="1"/>
  <c r="P19" i="1"/>
  <c r="B131" i="4" s="1"/>
  <c r="Q19" i="1"/>
  <c r="A131" i="4" s="1"/>
  <c r="R19" i="1"/>
  <c r="S19" i="1"/>
  <c r="T19" i="1"/>
  <c r="U19" i="1"/>
  <c r="V19" i="1"/>
  <c r="P20" i="1"/>
  <c r="B132" i="4" s="1"/>
  <c r="Q20" i="1"/>
  <c r="A132" i="4" s="1"/>
  <c r="R20" i="1"/>
  <c r="S20" i="1"/>
  <c r="T20" i="1"/>
  <c r="U20" i="1"/>
  <c r="V20" i="1"/>
  <c r="P21" i="1"/>
  <c r="B133" i="4" s="1"/>
  <c r="Q21" i="1"/>
  <c r="A133" i="4" s="1"/>
  <c r="R21" i="1"/>
  <c r="S21" i="1"/>
  <c r="T21" i="1"/>
  <c r="U21" i="1"/>
  <c r="V21" i="1"/>
  <c r="P22" i="1"/>
  <c r="B134" i="4" s="1"/>
  <c r="Q22" i="1"/>
  <c r="A134" i="4" s="1"/>
  <c r="R22" i="1"/>
  <c r="S22" i="1"/>
  <c r="T22" i="1"/>
  <c r="U22" i="1"/>
  <c r="V22" i="1"/>
  <c r="P23" i="1"/>
  <c r="B135" i="4" s="1"/>
  <c r="Q23" i="1"/>
  <c r="A135" i="4" s="1"/>
  <c r="R23" i="1"/>
  <c r="S23" i="1"/>
  <c r="T23" i="1"/>
  <c r="U23" i="1"/>
  <c r="V23" i="1"/>
  <c r="P24" i="1"/>
  <c r="B136" i="4" s="1"/>
  <c r="Q24" i="1"/>
  <c r="A136" i="4" s="1"/>
  <c r="R24" i="1"/>
  <c r="S24" i="1"/>
  <c r="T24" i="1"/>
  <c r="U24" i="1"/>
  <c r="V24" i="1"/>
  <c r="P25" i="1"/>
  <c r="B137" i="4" s="1"/>
  <c r="Q25" i="1"/>
  <c r="A137" i="4" s="1"/>
  <c r="R25" i="1"/>
  <c r="S25" i="1"/>
  <c r="T25" i="1"/>
  <c r="U25" i="1"/>
  <c r="V25" i="1"/>
  <c r="P26" i="1"/>
  <c r="B138" i="4" s="1"/>
  <c r="Q26" i="1"/>
  <c r="A138" i="4" s="1"/>
  <c r="R26" i="1"/>
  <c r="S26" i="1"/>
  <c r="T26" i="1"/>
  <c r="U26" i="1"/>
  <c r="V26" i="1"/>
  <c r="P27" i="1"/>
  <c r="B139" i="4" s="1"/>
  <c r="Q27" i="1"/>
  <c r="A139" i="4" s="1"/>
  <c r="R27" i="1"/>
  <c r="S27" i="1"/>
  <c r="T27" i="1"/>
  <c r="U27" i="1"/>
  <c r="V27" i="1"/>
  <c r="P28" i="1"/>
  <c r="B140" i="4" s="1"/>
  <c r="Q28" i="1"/>
  <c r="A140" i="4" s="1"/>
  <c r="R28" i="1"/>
  <c r="S28" i="1"/>
  <c r="T28" i="1"/>
  <c r="U28" i="1"/>
  <c r="V28" i="1"/>
  <c r="P29" i="1"/>
  <c r="B141" i="4" s="1"/>
  <c r="Q29" i="1"/>
  <c r="A141" i="4" s="1"/>
  <c r="R29" i="1"/>
  <c r="S29" i="1"/>
  <c r="T29" i="1"/>
  <c r="U29" i="1"/>
  <c r="V29" i="1"/>
  <c r="P30" i="1"/>
  <c r="B142" i="4" s="1"/>
  <c r="Q30" i="1"/>
  <c r="A142" i="4" s="1"/>
  <c r="R30" i="1"/>
  <c r="S30" i="1"/>
  <c r="T30" i="1"/>
  <c r="U30" i="1"/>
  <c r="V30" i="1"/>
  <c r="P31" i="1"/>
  <c r="B143" i="4" s="1"/>
  <c r="Q31" i="1"/>
  <c r="A143" i="4" s="1"/>
  <c r="R31" i="1"/>
  <c r="S31" i="1"/>
  <c r="T31" i="1"/>
  <c r="U31" i="1"/>
  <c r="V31" i="1"/>
  <c r="P32" i="1"/>
  <c r="B144" i="4" s="1"/>
  <c r="Q32" i="1"/>
  <c r="A144" i="4" s="1"/>
  <c r="R32" i="1"/>
  <c r="S32" i="1"/>
  <c r="T32" i="1"/>
  <c r="U32" i="1"/>
  <c r="V32" i="1"/>
  <c r="P33" i="1"/>
  <c r="B145" i="4" s="1"/>
  <c r="Q33" i="1"/>
  <c r="A145" i="4" s="1"/>
  <c r="R33" i="1"/>
  <c r="S33" i="1"/>
  <c r="T33" i="1"/>
  <c r="U33" i="1"/>
  <c r="V33" i="1"/>
  <c r="P34" i="1"/>
  <c r="B146" i="4" s="1"/>
  <c r="Q34" i="1"/>
  <c r="A146" i="4" s="1"/>
  <c r="R34" i="1"/>
  <c r="S34" i="1"/>
  <c r="T34" i="1"/>
  <c r="U34" i="1"/>
  <c r="V34" i="1"/>
  <c r="P35" i="1"/>
  <c r="B147" i="4" s="1"/>
  <c r="Q35" i="1"/>
  <c r="A147" i="4" s="1"/>
  <c r="R35" i="1"/>
  <c r="S35" i="1"/>
  <c r="T35" i="1"/>
  <c r="U35" i="1"/>
  <c r="V35" i="1"/>
  <c r="P36" i="1"/>
  <c r="B148" i="4" s="1"/>
  <c r="Q36" i="1"/>
  <c r="A148" i="4" s="1"/>
  <c r="R36" i="1"/>
  <c r="S36" i="1"/>
  <c r="T36" i="1"/>
  <c r="U36" i="1"/>
  <c r="V36" i="1"/>
  <c r="P37" i="1"/>
  <c r="B149" i="4" s="1"/>
  <c r="Q37" i="1"/>
  <c r="A149" i="4" s="1"/>
  <c r="R37" i="1"/>
  <c r="S37" i="1"/>
  <c r="T37" i="1"/>
  <c r="U37" i="1"/>
  <c r="V37" i="1"/>
  <c r="P38" i="1"/>
  <c r="B150" i="4" s="1"/>
  <c r="Q38" i="1"/>
  <c r="A150" i="4" s="1"/>
  <c r="R38" i="1"/>
  <c r="S38" i="1"/>
  <c r="T38" i="1"/>
  <c r="U38" i="1"/>
  <c r="V38" i="1"/>
  <c r="P39" i="1"/>
  <c r="B151" i="4" s="1"/>
  <c r="Q39" i="1"/>
  <c r="A151" i="4" s="1"/>
  <c r="R39" i="1"/>
  <c r="S39" i="1"/>
  <c r="T39" i="1"/>
  <c r="U39" i="1"/>
  <c r="V39" i="1"/>
  <c r="P40" i="1"/>
  <c r="B152" i="4" s="1"/>
  <c r="Q40" i="1"/>
  <c r="A152" i="4" s="1"/>
  <c r="R40" i="1"/>
  <c r="S40" i="1"/>
  <c r="T40" i="1"/>
  <c r="U40" i="1"/>
  <c r="V40" i="1"/>
  <c r="P41" i="1"/>
  <c r="B153" i="4" s="1"/>
  <c r="Q41" i="1"/>
  <c r="A153" i="4" s="1"/>
  <c r="R41" i="1"/>
  <c r="S41" i="1"/>
  <c r="T41" i="1"/>
  <c r="U41" i="1"/>
  <c r="V41" i="1"/>
  <c r="P42" i="1"/>
  <c r="B154" i="4" s="1"/>
  <c r="Q42" i="1"/>
  <c r="A154" i="4" s="1"/>
  <c r="R42" i="1"/>
  <c r="S42" i="1"/>
  <c r="T42" i="1"/>
  <c r="U42" i="1"/>
  <c r="V42" i="1"/>
  <c r="P43" i="1"/>
  <c r="B155" i="4" s="1"/>
  <c r="Q43" i="1"/>
  <c r="A155" i="4" s="1"/>
  <c r="R43" i="1"/>
  <c r="S43" i="1"/>
  <c r="T43" i="1"/>
  <c r="U43" i="1"/>
  <c r="V43" i="1"/>
  <c r="P44" i="1"/>
  <c r="B156" i="4" s="1"/>
  <c r="Q44" i="1"/>
  <c r="A156" i="4" s="1"/>
  <c r="R44" i="1"/>
  <c r="S44" i="1"/>
  <c r="T44" i="1"/>
  <c r="U44" i="1"/>
  <c r="V44" i="1"/>
  <c r="P45" i="1"/>
  <c r="B157" i="4" s="1"/>
  <c r="Q45" i="1"/>
  <c r="A157" i="4" s="1"/>
  <c r="R45" i="1"/>
  <c r="S45" i="1"/>
  <c r="T45" i="1"/>
  <c r="U45" i="1"/>
  <c r="V45" i="1"/>
  <c r="P46" i="1"/>
  <c r="B158" i="4" s="1"/>
  <c r="Q46" i="1"/>
  <c r="A158" i="4" s="1"/>
  <c r="R46" i="1"/>
  <c r="S46" i="1"/>
  <c r="T46" i="1"/>
  <c r="U46" i="1"/>
  <c r="V46" i="1"/>
  <c r="P47" i="1"/>
  <c r="B159" i="4" s="1"/>
  <c r="Q47" i="1"/>
  <c r="A159" i="4" s="1"/>
  <c r="R47" i="1"/>
  <c r="S47" i="1"/>
  <c r="T47" i="1"/>
  <c r="U47" i="1"/>
  <c r="V47" i="1"/>
  <c r="P48" i="1"/>
  <c r="B160" i="4" s="1"/>
  <c r="Q48" i="1"/>
  <c r="A160" i="4" s="1"/>
  <c r="R48" i="1"/>
  <c r="S48" i="1"/>
  <c r="T48" i="1"/>
  <c r="U48" i="1"/>
  <c r="V48" i="1"/>
  <c r="P49" i="1"/>
  <c r="B161" i="4" s="1"/>
  <c r="Q49" i="1"/>
  <c r="A161" i="4" s="1"/>
  <c r="R49" i="1"/>
  <c r="S49" i="1"/>
  <c r="T49" i="1"/>
  <c r="U49" i="1"/>
  <c r="V49" i="1"/>
  <c r="P50" i="1"/>
  <c r="B162" i="4" s="1"/>
  <c r="Q50" i="1"/>
  <c r="A162" i="4" s="1"/>
  <c r="R50" i="1"/>
  <c r="S50" i="1"/>
  <c r="T50" i="1"/>
  <c r="U50" i="1"/>
  <c r="V50" i="1"/>
  <c r="P51" i="1"/>
  <c r="B163" i="4" s="1"/>
  <c r="Q51" i="1"/>
  <c r="A163" i="4" s="1"/>
  <c r="R51" i="1"/>
  <c r="S51" i="1"/>
  <c r="T51" i="1"/>
  <c r="U51" i="1"/>
  <c r="V51" i="1"/>
  <c r="P52" i="1"/>
  <c r="B164" i="4" s="1"/>
  <c r="Q52" i="1"/>
  <c r="A164" i="4" s="1"/>
  <c r="R52" i="1"/>
  <c r="S52" i="1"/>
  <c r="T52" i="1"/>
  <c r="U52" i="1"/>
  <c r="V52" i="1"/>
  <c r="P53" i="1"/>
  <c r="B165" i="4" s="1"/>
  <c r="Q53" i="1"/>
  <c r="A165" i="4" s="1"/>
  <c r="R53" i="1"/>
  <c r="S53" i="1"/>
  <c r="T53" i="1"/>
  <c r="U53" i="1"/>
  <c r="V53" i="1"/>
  <c r="P54" i="1"/>
  <c r="B166" i="4" s="1"/>
  <c r="Q54" i="1"/>
  <c r="A166" i="4" s="1"/>
  <c r="R54" i="1"/>
  <c r="S54" i="1"/>
  <c r="T54" i="1"/>
  <c r="U54" i="1"/>
  <c r="V54" i="1"/>
  <c r="P55" i="1"/>
  <c r="B167" i="4" s="1"/>
  <c r="Q55" i="1"/>
  <c r="A167" i="4" s="1"/>
  <c r="R55" i="1"/>
  <c r="S55" i="1"/>
  <c r="T55" i="1"/>
  <c r="U55" i="1"/>
  <c r="V55" i="1"/>
  <c r="P56" i="1"/>
  <c r="B168" i="4" s="1"/>
  <c r="Q56" i="1"/>
  <c r="A168" i="4" s="1"/>
  <c r="R56" i="1"/>
  <c r="S56" i="1"/>
  <c r="T56" i="1"/>
  <c r="U56" i="1"/>
  <c r="V56" i="1"/>
  <c r="P57" i="1"/>
  <c r="B169" i="4" s="1"/>
  <c r="Q57" i="1"/>
  <c r="A169" i="4" s="1"/>
  <c r="R57" i="1"/>
  <c r="S57" i="1"/>
  <c r="T57" i="1"/>
  <c r="U57" i="1"/>
  <c r="V57" i="1"/>
  <c r="P58" i="1"/>
  <c r="B170" i="4" s="1"/>
  <c r="Q58" i="1"/>
  <c r="A170" i="4" s="1"/>
  <c r="R58" i="1"/>
  <c r="S58" i="1"/>
  <c r="T58" i="1"/>
  <c r="U58" i="1"/>
  <c r="V58" i="1"/>
  <c r="P59" i="1"/>
  <c r="B171" i="4" s="1"/>
  <c r="Q59" i="1"/>
  <c r="A171" i="4" s="1"/>
  <c r="R59" i="1"/>
  <c r="S59" i="1"/>
  <c r="T59" i="1"/>
  <c r="U59" i="1"/>
  <c r="V59" i="1"/>
  <c r="P60" i="1"/>
  <c r="B172" i="4" s="1"/>
  <c r="Q60" i="1"/>
  <c r="A172" i="4" s="1"/>
  <c r="R60" i="1"/>
  <c r="S60" i="1"/>
  <c r="T60" i="1"/>
  <c r="U60" i="1"/>
  <c r="V60" i="1"/>
  <c r="P61" i="1"/>
  <c r="B173" i="4" s="1"/>
  <c r="Q61" i="1"/>
  <c r="A173" i="4" s="1"/>
  <c r="R61" i="1"/>
  <c r="S61" i="1"/>
  <c r="T61" i="1"/>
  <c r="U61" i="1"/>
  <c r="V61" i="1"/>
  <c r="P62" i="1"/>
  <c r="B174" i="4" s="1"/>
  <c r="Q62" i="1"/>
  <c r="A174" i="4" s="1"/>
  <c r="R62" i="1"/>
  <c r="S62" i="1"/>
  <c r="T62" i="1"/>
  <c r="U62" i="1"/>
  <c r="V62" i="1"/>
  <c r="P63" i="1"/>
  <c r="B175" i="4" s="1"/>
  <c r="Q63" i="1"/>
  <c r="A175" i="4" s="1"/>
  <c r="R63" i="1"/>
  <c r="S63" i="1"/>
  <c r="T63" i="1"/>
  <c r="U63" i="1"/>
  <c r="V63" i="1"/>
  <c r="P64" i="1"/>
  <c r="B176" i="4" s="1"/>
  <c r="Q64" i="1"/>
  <c r="A176" i="4" s="1"/>
  <c r="R64" i="1"/>
  <c r="S64" i="1"/>
  <c r="T64" i="1"/>
  <c r="U64" i="1"/>
  <c r="V64" i="1"/>
  <c r="P65" i="1"/>
  <c r="B177" i="4" s="1"/>
  <c r="Q65" i="1"/>
  <c r="A177" i="4" s="1"/>
  <c r="R65" i="1"/>
  <c r="S65" i="1"/>
  <c r="T65" i="1"/>
  <c r="U65" i="1"/>
  <c r="V65" i="1"/>
  <c r="P66" i="1"/>
  <c r="B178" i="4" s="1"/>
  <c r="Q66" i="1"/>
  <c r="A178" i="4" s="1"/>
  <c r="R66" i="1"/>
  <c r="S66" i="1"/>
  <c r="T66" i="1"/>
  <c r="U66" i="1"/>
  <c r="V66" i="1"/>
  <c r="P67" i="1"/>
  <c r="B179" i="4" s="1"/>
  <c r="Q67" i="1"/>
  <c r="A179" i="4" s="1"/>
  <c r="R67" i="1"/>
  <c r="S67" i="1"/>
  <c r="T67" i="1"/>
  <c r="U67" i="1"/>
  <c r="V67" i="1"/>
  <c r="P68" i="1"/>
  <c r="B180" i="4" s="1"/>
  <c r="Q68" i="1"/>
  <c r="A180" i="4" s="1"/>
  <c r="R68" i="1"/>
  <c r="S68" i="1"/>
  <c r="T68" i="1"/>
  <c r="U68" i="1"/>
  <c r="V68" i="1"/>
  <c r="P69" i="1"/>
  <c r="B181" i="4" s="1"/>
  <c r="Q69" i="1"/>
  <c r="A181" i="4" s="1"/>
  <c r="R69" i="1"/>
  <c r="S69" i="1"/>
  <c r="T69" i="1"/>
  <c r="U69" i="1"/>
  <c r="V69" i="1"/>
  <c r="P70" i="1"/>
  <c r="B182" i="4" s="1"/>
  <c r="Q70" i="1"/>
  <c r="A182" i="4" s="1"/>
  <c r="R70" i="1"/>
  <c r="S70" i="1"/>
  <c r="T70" i="1"/>
  <c r="U70" i="1"/>
  <c r="V70" i="1"/>
  <c r="P71" i="1"/>
  <c r="B183" i="4" s="1"/>
  <c r="Q71" i="1"/>
  <c r="A183" i="4" s="1"/>
  <c r="R71" i="1"/>
  <c r="S71" i="1"/>
  <c r="T71" i="1"/>
  <c r="U71" i="1"/>
  <c r="V71" i="1"/>
  <c r="P72" i="1"/>
  <c r="B184" i="4" s="1"/>
  <c r="Q72" i="1"/>
  <c r="A184" i="4" s="1"/>
  <c r="R72" i="1"/>
  <c r="S72" i="1"/>
  <c r="T72" i="1"/>
  <c r="U72" i="1"/>
  <c r="V72" i="1"/>
  <c r="P73" i="1"/>
  <c r="B185" i="4" s="1"/>
  <c r="Q73" i="1"/>
  <c r="A185" i="4" s="1"/>
  <c r="R73" i="1"/>
  <c r="S73" i="1"/>
  <c r="T73" i="1"/>
  <c r="U73" i="1"/>
  <c r="V73" i="1"/>
  <c r="P74" i="1"/>
  <c r="B186" i="4" s="1"/>
  <c r="Q74" i="1"/>
  <c r="A186" i="4" s="1"/>
  <c r="R74" i="1"/>
  <c r="S74" i="1"/>
  <c r="T74" i="1"/>
  <c r="U74" i="1"/>
  <c r="V74" i="1"/>
  <c r="P75" i="1"/>
  <c r="B187" i="4" s="1"/>
  <c r="Q75" i="1"/>
  <c r="A187" i="4" s="1"/>
  <c r="R75" i="1"/>
  <c r="S75" i="1"/>
  <c r="T75" i="1"/>
  <c r="U75" i="1"/>
  <c r="V75" i="1"/>
  <c r="P76" i="1"/>
  <c r="B188" i="4" s="1"/>
  <c r="Q76" i="1"/>
  <c r="A188" i="4" s="1"/>
  <c r="R76" i="1"/>
  <c r="S76" i="1"/>
  <c r="T76" i="1"/>
  <c r="U76" i="1"/>
  <c r="V76" i="1"/>
  <c r="P77" i="1"/>
  <c r="B189" i="4" s="1"/>
  <c r="Q77" i="1"/>
  <c r="A189" i="4" s="1"/>
  <c r="R77" i="1"/>
  <c r="S77" i="1"/>
  <c r="T77" i="1"/>
  <c r="U77" i="1"/>
  <c r="V77" i="1"/>
  <c r="P78" i="1"/>
  <c r="B190" i="4" s="1"/>
  <c r="Q78" i="1"/>
  <c r="A190" i="4" s="1"/>
  <c r="R78" i="1"/>
  <c r="S78" i="1"/>
  <c r="T78" i="1"/>
  <c r="U78" i="1"/>
  <c r="V78" i="1"/>
  <c r="P79" i="1"/>
  <c r="B191" i="4" s="1"/>
  <c r="Q79" i="1"/>
  <c r="A191" i="4" s="1"/>
  <c r="R79" i="1"/>
  <c r="S79" i="1"/>
  <c r="T79" i="1"/>
  <c r="U79" i="1"/>
  <c r="V79" i="1"/>
  <c r="P80" i="1"/>
  <c r="B192" i="4" s="1"/>
  <c r="Q80" i="1"/>
  <c r="A192" i="4" s="1"/>
  <c r="R80" i="1"/>
  <c r="S80" i="1"/>
  <c r="T80" i="1"/>
  <c r="U80" i="1"/>
  <c r="V80" i="1"/>
  <c r="P81" i="1"/>
  <c r="B193" i="4" s="1"/>
  <c r="Q81" i="1"/>
  <c r="A193" i="4" s="1"/>
  <c r="R81" i="1"/>
  <c r="S81" i="1"/>
  <c r="T81" i="1"/>
  <c r="U81" i="1"/>
  <c r="V81" i="1"/>
  <c r="P82" i="1"/>
  <c r="B194" i="4" s="1"/>
  <c r="Q82" i="1"/>
  <c r="A194" i="4" s="1"/>
  <c r="R82" i="1"/>
  <c r="S82" i="1"/>
  <c r="T82" i="1"/>
  <c r="U82" i="1"/>
  <c r="V82" i="1"/>
  <c r="P83" i="1"/>
  <c r="B195" i="4" s="1"/>
  <c r="Q83" i="1"/>
  <c r="A195" i="4" s="1"/>
  <c r="R83" i="1"/>
  <c r="S83" i="1"/>
  <c r="T83" i="1"/>
  <c r="U83" i="1"/>
  <c r="V83" i="1"/>
  <c r="P84" i="1"/>
  <c r="B196" i="4" s="1"/>
  <c r="Q84" i="1"/>
  <c r="A196" i="4" s="1"/>
  <c r="R84" i="1"/>
  <c r="S84" i="1"/>
  <c r="T84" i="1"/>
  <c r="U84" i="1"/>
  <c r="V84" i="1"/>
  <c r="P85" i="1"/>
  <c r="B197" i="4" s="1"/>
  <c r="Q85" i="1"/>
  <c r="A197" i="4" s="1"/>
  <c r="R85" i="1"/>
  <c r="S85" i="1"/>
  <c r="T85" i="1"/>
  <c r="U85" i="1"/>
  <c r="V85" i="1"/>
  <c r="P86" i="1"/>
  <c r="B198" i="4" s="1"/>
  <c r="Q86" i="1"/>
  <c r="A198" i="4" s="1"/>
  <c r="R86" i="1"/>
  <c r="S86" i="1"/>
  <c r="T86" i="1"/>
  <c r="U86" i="1"/>
  <c r="V86" i="1"/>
  <c r="P87" i="1"/>
  <c r="B199" i="4" s="1"/>
  <c r="Q87" i="1"/>
  <c r="A199" i="4" s="1"/>
  <c r="R87" i="1"/>
  <c r="S87" i="1"/>
  <c r="T87" i="1"/>
  <c r="U87" i="1"/>
  <c r="V87" i="1"/>
  <c r="H213" i="4" l="1"/>
  <c r="V6" i="2"/>
  <c r="U6" i="2"/>
  <c r="T6" i="2"/>
  <c r="S6" i="2"/>
  <c r="R6" i="2"/>
  <c r="Q6" i="2"/>
  <c r="G118" i="4" s="1"/>
  <c r="P6" i="2"/>
  <c r="V5" i="2"/>
  <c r="U5" i="2"/>
  <c r="T5" i="2"/>
  <c r="S5" i="2"/>
  <c r="R5" i="2"/>
  <c r="Q5" i="2"/>
  <c r="G117" i="4" s="1"/>
  <c r="P5" i="2"/>
  <c r="H117" i="4" s="1"/>
  <c r="V4" i="2"/>
  <c r="U4" i="2"/>
  <c r="T4" i="2"/>
  <c r="S4" i="2"/>
  <c r="R4" i="2"/>
  <c r="Q4" i="2"/>
  <c r="G116" i="4" s="1"/>
  <c r="P4" i="2"/>
  <c r="H116" i="4" s="1"/>
  <c r="V3" i="2"/>
  <c r="U3" i="2"/>
  <c r="T3" i="2"/>
  <c r="S3" i="2"/>
  <c r="R3" i="2"/>
  <c r="Q3" i="2"/>
  <c r="G115" i="4" s="1"/>
  <c r="P3" i="2"/>
  <c r="H115" i="4" s="1"/>
  <c r="V2" i="2"/>
  <c r="U2" i="2"/>
  <c r="T2" i="2"/>
  <c r="S2" i="2"/>
  <c r="R2" i="2"/>
  <c r="Q2" i="2"/>
  <c r="G114" i="4" s="1"/>
  <c r="P2" i="2"/>
  <c r="T1" i="2"/>
  <c r="Q1" i="2"/>
  <c r="P5" i="1"/>
  <c r="B117" i="4" s="1"/>
  <c r="Q5" i="1"/>
  <c r="A117" i="4" s="1"/>
  <c r="R5" i="1"/>
  <c r="S5" i="1"/>
  <c r="T5" i="1"/>
  <c r="U5" i="1"/>
  <c r="V5" i="1"/>
  <c r="P6" i="1"/>
  <c r="B118" i="4" s="1"/>
  <c r="Q6" i="1"/>
  <c r="A118" i="4" s="1"/>
  <c r="R6" i="1"/>
  <c r="S6" i="1"/>
  <c r="T6" i="1"/>
  <c r="U6" i="1"/>
  <c r="V6" i="1"/>
  <c r="P7" i="1"/>
  <c r="B119" i="4" s="1"/>
  <c r="Q7" i="1"/>
  <c r="A119" i="4" s="1"/>
  <c r="R7" i="1"/>
  <c r="S7" i="1"/>
  <c r="T7" i="1"/>
  <c r="U7" i="1"/>
  <c r="V7" i="1"/>
  <c r="P8" i="1"/>
  <c r="B120" i="4" s="1"/>
  <c r="Q8" i="1"/>
  <c r="A120" i="4" s="1"/>
  <c r="R8" i="1"/>
  <c r="S8" i="1"/>
  <c r="T8" i="1"/>
  <c r="U8" i="1"/>
  <c r="V8" i="1"/>
  <c r="P9" i="1"/>
  <c r="B121" i="4" s="1"/>
  <c r="Q9" i="1"/>
  <c r="A121" i="4" s="1"/>
  <c r="R9" i="1"/>
  <c r="S9" i="1"/>
  <c r="T9" i="1"/>
  <c r="U9" i="1"/>
  <c r="V9" i="1"/>
  <c r="P4" i="1"/>
  <c r="B116" i="4" s="1"/>
  <c r="Q4" i="1"/>
  <c r="A116" i="4" s="1"/>
  <c r="R4" i="1"/>
  <c r="S4" i="1"/>
  <c r="T4" i="1"/>
  <c r="U4" i="1"/>
  <c r="V4" i="1"/>
  <c r="V3" i="1"/>
  <c r="U3" i="1"/>
  <c r="T3" i="1"/>
  <c r="S3" i="1"/>
  <c r="R3" i="1"/>
  <c r="Q3" i="1"/>
  <c r="A115" i="4" s="1"/>
  <c r="P3" i="1"/>
  <c r="B115" i="4" s="1"/>
  <c r="V2" i="1"/>
  <c r="U2" i="1"/>
  <c r="T2" i="1"/>
  <c r="S2" i="1"/>
  <c r="R2" i="1"/>
  <c r="Q2" i="1"/>
  <c r="A114" i="4" s="1"/>
  <c r="P2" i="1"/>
  <c r="T1" i="1"/>
  <c r="Q1" i="1"/>
  <c r="J322" i="5" l="1"/>
  <c r="M329" i="5"/>
  <c r="N334" i="5"/>
  <c r="H349" i="5"/>
  <c r="N364" i="5"/>
  <c r="H367" i="5"/>
  <c r="M383" i="5"/>
  <c r="M390" i="5"/>
  <c r="N398" i="5"/>
  <c r="K320" i="5"/>
  <c r="K239" i="5"/>
  <c r="N246" i="5"/>
  <c r="M249" i="5"/>
  <c r="H256" i="5"/>
  <c r="K257" i="5"/>
  <c r="N258" i="5"/>
  <c r="H268" i="5"/>
  <c r="N273" i="5"/>
  <c r="M289" i="5"/>
  <c r="M290" i="5"/>
  <c r="H293" i="5"/>
  <c r="M298" i="5"/>
  <c r="M302" i="5"/>
  <c r="K313" i="5"/>
  <c r="H315" i="5"/>
  <c r="K211" i="5"/>
  <c r="N215" i="5"/>
  <c r="H325" i="5"/>
  <c r="N329" i="5"/>
  <c r="J332" i="5"/>
  <c r="K333" i="5"/>
  <c r="K340" i="5"/>
  <c r="J344" i="5"/>
  <c r="J348" i="5"/>
  <c r="M349" i="5"/>
  <c r="K357" i="5"/>
  <c r="J408" i="5"/>
  <c r="J412" i="5"/>
  <c r="M332" i="5"/>
  <c r="M333" i="5"/>
  <c r="H343" i="5"/>
  <c r="K348" i="5"/>
  <c r="J352" i="5"/>
  <c r="N353" i="5"/>
  <c r="M357" i="5"/>
  <c r="N363" i="5"/>
  <c r="J367" i="5"/>
  <c r="K373" i="5"/>
  <c r="J378" i="5"/>
  <c r="N223" i="5"/>
  <c r="H233" i="5"/>
  <c r="J234" i="5"/>
  <c r="K238" i="5"/>
  <c r="H244" i="5"/>
  <c r="H245" i="5"/>
  <c r="K248" i="5"/>
  <c r="H251" i="5"/>
  <c r="N268" i="5"/>
  <c r="N276" i="5"/>
  <c r="K288" i="5"/>
  <c r="M292" i="5"/>
  <c r="H309" i="5"/>
  <c r="J311" i="5"/>
  <c r="N314" i="5"/>
  <c r="M315" i="5"/>
  <c r="J210" i="5"/>
  <c r="M403" i="5"/>
  <c r="H411" i="5"/>
  <c r="M415" i="5"/>
  <c r="M325" i="5"/>
  <c r="N333" i="5"/>
  <c r="H342" i="5"/>
  <c r="M343" i="5"/>
  <c r="M348" i="5"/>
  <c r="K352" i="5"/>
  <c r="N357" i="5"/>
  <c r="K367" i="5"/>
  <c r="K370" i="5"/>
  <c r="N373" i="5"/>
  <c r="H385" i="5"/>
  <c r="H398" i="5"/>
  <c r="K222" i="5"/>
  <c r="K234" i="5"/>
  <c r="H237" i="5"/>
  <c r="K244" i="5"/>
  <c r="N248" i="5"/>
  <c r="K251" i="5"/>
  <c r="H260" i="5"/>
  <c r="H261" i="5"/>
  <c r="M267" i="5"/>
  <c r="K275" i="5"/>
  <c r="N278" i="5"/>
  <c r="H295" i="5"/>
  <c r="J306" i="5"/>
  <c r="H310" i="5"/>
  <c r="M311" i="5"/>
  <c r="N315" i="5"/>
  <c r="N210" i="5"/>
  <c r="H210" i="5"/>
  <c r="H298" i="5"/>
  <c r="K309" i="5"/>
  <c r="N311" i="5"/>
  <c r="J402" i="5"/>
  <c r="J406" i="5"/>
  <c r="M407" i="5"/>
  <c r="M411" i="5"/>
  <c r="M336" i="5"/>
  <c r="H346" i="5"/>
  <c r="M352" i="5"/>
  <c r="J355" i="5"/>
  <c r="N370" i="5"/>
  <c r="M381" i="5"/>
  <c r="N386" i="5"/>
  <c r="K394" i="5"/>
  <c r="H317" i="5"/>
  <c r="M318" i="5"/>
  <c r="J226" i="5"/>
  <c r="J233" i="5"/>
  <c r="M234" i="5"/>
  <c r="M243" i="5"/>
  <c r="N244" i="5"/>
  <c r="N254" i="5"/>
  <c r="J260" i="5"/>
  <c r="M262" i="5"/>
  <c r="J265" i="5"/>
  <c r="J266" i="5"/>
  <c r="J270" i="5"/>
  <c r="M275" i="5"/>
  <c r="K285" i="5"/>
  <c r="M295" i="5"/>
  <c r="H302" i="5"/>
  <c r="M306" i="5"/>
  <c r="M210" i="5"/>
  <c r="N402" i="5"/>
  <c r="H405" i="5"/>
  <c r="K406" i="5"/>
  <c r="J346" i="5"/>
  <c r="N355" i="5"/>
  <c r="H359" i="5"/>
  <c r="J380" i="5"/>
  <c r="K385" i="5"/>
  <c r="M394" i="5"/>
  <c r="J398" i="5"/>
  <c r="N399" i="5"/>
  <c r="J317" i="5"/>
  <c r="J221" i="5"/>
  <c r="H225" i="5"/>
  <c r="K226" i="5"/>
  <c r="N243" i="5"/>
  <c r="N259" i="5"/>
  <c r="K261" i="5"/>
  <c r="K265" i="5"/>
  <c r="M266" i="5"/>
  <c r="K270" i="5"/>
  <c r="H273" i="5"/>
  <c r="N275" i="5"/>
  <c r="H283" i="5"/>
  <c r="M309" i="5"/>
  <c r="J219" i="5"/>
  <c r="K219" i="5"/>
  <c r="M405" i="5"/>
  <c r="N406" i="5"/>
  <c r="J323" i="5"/>
  <c r="J338" i="5"/>
  <c r="N345" i="5"/>
  <c r="N346" i="5"/>
  <c r="N350" i="5"/>
  <c r="M359" i="5"/>
  <c r="M380" i="5"/>
  <c r="J383" i="5"/>
  <c r="M385" i="5"/>
  <c r="N394" i="5"/>
  <c r="K398" i="5"/>
  <c r="K317" i="5"/>
  <c r="H320" i="5"/>
  <c r="K321" i="5"/>
  <c r="N225" i="5"/>
  <c r="M226" i="5"/>
  <c r="N231" i="5"/>
  <c r="M242" i="5"/>
  <c r="J258" i="5"/>
  <c r="M261" i="5"/>
  <c r="M265" i="5"/>
  <c r="M270" i="5"/>
  <c r="J273" i="5"/>
  <c r="K280" i="5"/>
  <c r="K283" i="5"/>
  <c r="N284" i="5"/>
  <c r="H290" i="5"/>
  <c r="M294" i="5"/>
  <c r="H297" i="5"/>
  <c r="J298" i="5"/>
  <c r="J302" i="5"/>
  <c r="N303" i="5"/>
  <c r="H313" i="5"/>
  <c r="H333" i="5"/>
  <c r="M258" i="5"/>
  <c r="N265" i="5"/>
  <c r="N283" i="5"/>
  <c r="N302" i="5"/>
  <c r="J215" i="5"/>
  <c r="J213" i="5"/>
  <c r="K383" i="5"/>
  <c r="N383" i="5"/>
  <c r="N261" i="5"/>
  <c r="H357" i="5"/>
  <c r="N385" i="5"/>
  <c r="M273" i="5"/>
  <c r="H275" i="5"/>
  <c r="J315" i="5"/>
  <c r="M223" i="5"/>
  <c r="K253" i="5"/>
  <c r="K246" i="5"/>
  <c r="M323" i="5"/>
  <c r="N380" i="5"/>
  <c r="J390" i="5"/>
  <c r="M307" i="5"/>
  <c r="H314" i="5"/>
  <c r="H311" i="5"/>
  <c r="K252" i="5"/>
  <c r="K298" i="5"/>
  <c r="M313" i="5"/>
  <c r="N298" i="5"/>
  <c r="H316" i="5"/>
  <c r="N390" i="5"/>
  <c r="N317" i="5"/>
  <c r="M257" i="5"/>
  <c r="J268" i="5"/>
  <c r="N263" i="5"/>
  <c r="K302" i="5"/>
  <c r="M398" i="5"/>
  <c r="N270" i="5"/>
  <c r="J314" i="5"/>
  <c r="M376" i="5"/>
  <c r="N286" i="5"/>
  <c r="J244" i="5"/>
  <c r="M367" i="5"/>
  <c r="N400" i="5"/>
  <c r="J309" i="5"/>
  <c r="H277" i="5"/>
  <c r="J333" i="5"/>
  <c r="H258" i="5"/>
  <c r="J365" i="5"/>
  <c r="J283" i="5"/>
  <c r="H399" i="5"/>
  <c r="K210" i="5"/>
  <c r="M386" i="5"/>
  <c r="N300" i="5"/>
  <c r="M227" i="5"/>
  <c r="M406" i="5"/>
  <c r="M370" i="5"/>
  <c r="N234" i="5"/>
  <c r="H332" i="5"/>
  <c r="N267" i="5"/>
  <c r="N252" i="5"/>
  <c r="J361" i="5"/>
  <c r="J307" i="5"/>
  <c r="K245" i="5"/>
  <c r="J413" i="5"/>
  <c r="J271" i="5"/>
  <c r="K368" i="5"/>
  <c r="K326" i="5"/>
  <c r="M410" i="5"/>
  <c r="J299" i="5"/>
  <c r="H289" i="5"/>
  <c r="M281" i="5"/>
  <c r="K260" i="5"/>
  <c r="M371" i="5"/>
  <c r="K291" i="5"/>
  <c r="H239" i="5"/>
  <c r="H305" i="5"/>
  <c r="J282" i="5"/>
  <c r="K391" i="5"/>
  <c r="K330" i="5"/>
  <c r="N299" i="5"/>
  <c r="H236" i="5"/>
  <c r="H395" i="5"/>
  <c r="K372" i="5"/>
  <c r="K213" i="5"/>
  <c r="M253" i="5"/>
  <c r="N375" i="5"/>
  <c r="K380" i="5"/>
  <c r="K329" i="5"/>
  <c r="J321" i="5"/>
  <c r="K349" i="5"/>
  <c r="H329" i="5"/>
  <c r="H397" i="5"/>
  <c r="K353" i="5"/>
  <c r="J399" i="5"/>
  <c r="H377" i="5"/>
  <c r="K415" i="5"/>
  <c r="H414" i="5"/>
  <c r="J403" i="5"/>
  <c r="N401" i="5"/>
  <c r="N362" i="5"/>
  <c r="J400" i="5"/>
  <c r="J386" i="5"/>
  <c r="N372" i="5"/>
  <c r="K356" i="5"/>
  <c r="K401" i="5"/>
  <c r="H371" i="5"/>
  <c r="J356" i="5"/>
  <c r="J384" i="5"/>
  <c r="H389" i="5"/>
  <c r="H360" i="5"/>
  <c r="J351" i="5"/>
  <c r="J389" i="5"/>
  <c r="J349" i="5"/>
  <c r="J238" i="5"/>
  <c r="K315" i="5"/>
  <c r="H269" i="5"/>
  <c r="J329" i="5"/>
  <c r="M321" i="5"/>
  <c r="H362" i="5"/>
  <c r="H274" i="5"/>
  <c r="J397" i="5"/>
  <c r="M219" i="5"/>
  <c r="J381" i="5"/>
  <c r="J295" i="5"/>
  <c r="M222" i="5"/>
  <c r="N403" i="5"/>
  <c r="N312" i="5"/>
  <c r="H319" i="5"/>
  <c r="J326" i="5"/>
  <c r="M256" i="5"/>
  <c r="H231" i="5"/>
  <c r="K361" i="5"/>
  <c r="N307" i="5"/>
  <c r="J285" i="5"/>
  <c r="K413" i="5"/>
  <c r="N271" i="5"/>
  <c r="M368" i="5"/>
  <c r="N326" i="5"/>
  <c r="J297" i="5"/>
  <c r="M288" i="5"/>
  <c r="K278" i="5"/>
  <c r="N260" i="5"/>
  <c r="K371" i="5"/>
  <c r="J324" i="5"/>
  <c r="H291" i="5"/>
  <c r="M239" i="5"/>
  <c r="M280" i="5"/>
  <c r="M391" i="5"/>
  <c r="H330" i="5"/>
  <c r="M291" i="5"/>
  <c r="N236" i="5"/>
  <c r="J395" i="5"/>
  <c r="M372" i="5"/>
  <c r="J230" i="5"/>
  <c r="H375" i="5"/>
  <c r="M373" i="5"/>
  <c r="N325" i="5"/>
  <c r="H401" i="5"/>
  <c r="H370" i="5"/>
  <c r="M345" i="5"/>
  <c r="M328" i="5"/>
  <c r="H393" i="5"/>
  <c r="H363" i="5"/>
  <c r="N412" i="5"/>
  <c r="M412" i="5"/>
  <c r="H402" i="5"/>
  <c r="N405" i="5"/>
  <c r="K400" i="5"/>
  <c r="N389" i="5"/>
  <c r="K376" i="5"/>
  <c r="M360" i="5"/>
  <c r="J343" i="5"/>
  <c r="M397" i="5"/>
  <c r="M384" i="5"/>
  <c r="K354" i="5"/>
  <c r="K384" i="5"/>
  <c r="J354" i="5"/>
  <c r="M392" i="5"/>
  <c r="K382" i="5"/>
  <c r="N343" i="5"/>
  <c r="J387" i="5"/>
  <c r="M276" i="5"/>
  <c r="H334" i="5"/>
  <c r="N392" i="5"/>
  <c r="H223" i="5"/>
  <c r="J257" i="5"/>
  <c r="M215" i="5"/>
  <c r="J320" i="5"/>
  <c r="H350" i="5"/>
  <c r="K273" i="5"/>
  <c r="H380" i="5"/>
  <c r="H216" i="5"/>
  <c r="K355" i="5"/>
  <c r="H278" i="5"/>
  <c r="H394" i="5"/>
  <c r="K402" i="5"/>
  <c r="K311" i="5"/>
  <c r="N396" i="5"/>
  <c r="J325" i="5"/>
  <c r="N256" i="5"/>
  <c r="M361" i="5"/>
  <c r="K215" i="5"/>
  <c r="K306" i="5"/>
  <c r="M285" i="5"/>
  <c r="N245" i="5"/>
  <c r="M413" i="5"/>
  <c r="K303" i="5"/>
  <c r="N368" i="5"/>
  <c r="H326" i="5"/>
  <c r="J410" i="5"/>
  <c r="K297" i="5"/>
  <c r="H288" i="5"/>
  <c r="N222" i="5"/>
  <c r="N371" i="5"/>
  <c r="M324" i="5"/>
  <c r="M213" i="5"/>
  <c r="N239" i="5"/>
  <c r="M305" i="5"/>
  <c r="N280" i="5"/>
  <c r="N391" i="5"/>
  <c r="J330" i="5"/>
  <c r="M272" i="5"/>
  <c r="H235" i="5"/>
  <c r="K395" i="5"/>
  <c r="H266" i="5"/>
  <c r="H301" i="5"/>
  <c r="J229" i="5"/>
  <c r="M246" i="5"/>
  <c r="J370" i="5"/>
  <c r="N322" i="5"/>
  <c r="M399" i="5"/>
  <c r="N369" i="5"/>
  <c r="N342" i="5"/>
  <c r="K325" i="5"/>
  <c r="K378" i="5"/>
  <c r="K345" i="5"/>
  <c r="H353" i="5"/>
  <c r="K411" i="5"/>
  <c r="J411" i="5"/>
  <c r="K404" i="5"/>
  <c r="J388" i="5"/>
  <c r="N374" i="5"/>
  <c r="H358" i="5"/>
  <c r="H379" i="5"/>
  <c r="H364" i="5"/>
  <c r="H348" i="5"/>
  <c r="H246" i="5"/>
  <c r="J313" i="5"/>
  <c r="J393" i="5"/>
  <c r="J345" i="5"/>
  <c r="J259" i="5"/>
  <c r="J369" i="5"/>
  <c r="H212" i="5"/>
  <c r="H347" i="5"/>
  <c r="H270" i="5"/>
  <c r="J385" i="5"/>
  <c r="M366" i="5"/>
  <c r="N296" i="5"/>
  <c r="H387" i="5"/>
  <c r="H412" i="5"/>
  <c r="J253" i="5"/>
  <c r="K231" i="5"/>
  <c r="N361" i="5"/>
  <c r="N211" i="5"/>
  <c r="N294" i="5"/>
  <c r="J251" i="5"/>
  <c r="M238" i="5"/>
  <c r="H413" i="5"/>
  <c r="J303" i="5"/>
  <c r="J337" i="5"/>
  <c r="M414" i="5"/>
  <c r="K410" i="5"/>
  <c r="M297" i="5"/>
  <c r="J263" i="5"/>
  <c r="J222" i="5"/>
  <c r="H344" i="5"/>
  <c r="H404" i="5"/>
  <c r="K217" i="5"/>
  <c r="H294" i="5"/>
  <c r="J341" i="5"/>
  <c r="N330" i="5"/>
  <c r="M235" i="5"/>
  <c r="M395" i="5"/>
  <c r="N266" i="5"/>
  <c r="J293" i="5"/>
  <c r="H241" i="5"/>
  <c r="N292" i="5"/>
  <c r="N249" i="5"/>
  <c r="H299" i="5"/>
  <c r="J357" i="5"/>
  <c r="J294" i="5"/>
  <c r="H383" i="5"/>
  <c r="N323" i="5"/>
  <c r="H229" i="5"/>
  <c r="J405" i="5"/>
  <c r="N226" i="5"/>
  <c r="H214" i="5"/>
  <c r="J243" i="5"/>
  <c r="N415" i="5"/>
  <c r="H328" i="5"/>
  <c r="J275" i="5"/>
  <c r="H352" i="5"/>
  <c r="H267" i="5"/>
  <c r="H252" i="5"/>
  <c r="K230" i="5"/>
  <c r="M316" i="5"/>
  <c r="K307" i="5"/>
  <c r="N290" i="5"/>
  <c r="M248" i="5"/>
  <c r="J225" i="5"/>
  <c r="M409" i="5"/>
  <c r="N337" i="5"/>
  <c r="K414" i="5"/>
  <c r="K293" i="5"/>
  <c r="H284" i="5"/>
  <c r="J262" i="5"/>
  <c r="M388" i="5"/>
  <c r="H240" i="5"/>
  <c r="H306" i="5"/>
  <c r="N291" i="5"/>
  <c r="N341" i="5"/>
  <c r="K299" i="5"/>
  <c r="N262" i="5"/>
  <c r="H318" i="5"/>
  <c r="N219" i="5"/>
  <c r="H271" i="5"/>
  <c r="K375" i="5"/>
  <c r="J394" i="5"/>
  <c r="M340" i="5"/>
  <c r="J242" i="5"/>
  <c r="N379" i="5"/>
  <c r="K328" i="5"/>
  <c r="J328" i="5"/>
  <c r="K405" i="5"/>
  <c r="K403" i="5"/>
  <c r="H406" i="5"/>
  <c r="N409" i="5"/>
  <c r="H403" i="5"/>
  <c r="N393" i="5"/>
  <c r="K381" i="5"/>
  <c r="J366" i="5"/>
  <c r="K346" i="5"/>
  <c r="K335" i="5"/>
  <c r="J376" i="5"/>
  <c r="K360" i="5"/>
  <c r="M400" i="5"/>
  <c r="K389" i="5"/>
  <c r="J360" i="5"/>
  <c r="K334" i="5"/>
  <c r="K387" i="5"/>
  <c r="M362" i="5"/>
  <c r="M354" i="5"/>
  <c r="N376" i="5"/>
  <c r="H335" i="5"/>
  <c r="N328" i="5"/>
  <c r="N309" i="5"/>
  <c r="J288" i="5"/>
  <c r="K276" i="5"/>
  <c r="H263" i="5"/>
  <c r="K249" i="5"/>
  <c r="M236" i="5"/>
  <c r="J300" i="5"/>
  <c r="M274" i="5"/>
  <c r="H242" i="5"/>
  <c r="M244" i="5"/>
  <c r="N229" i="5"/>
  <c r="N282" i="5"/>
  <c r="J274" i="5"/>
  <c r="K282" i="5"/>
  <c r="H247" i="5"/>
  <c r="M378" i="5"/>
  <c r="M268" i="5"/>
  <c r="H220" i="5"/>
  <c r="K289" i="5"/>
  <c r="H354" i="5"/>
  <c r="M264" i="5"/>
  <c r="J377" i="5"/>
  <c r="K284" i="5"/>
  <c r="K221" i="5"/>
  <c r="K322" i="5"/>
  <c r="M317" i="5"/>
  <c r="N304" i="5"/>
  <c r="J237" i="5"/>
  <c r="N411" i="5"/>
  <c r="J373" i="5"/>
  <c r="K235" i="5"/>
  <c r="H340" i="5"/>
  <c r="M230" i="5"/>
  <c r="K316" i="5"/>
  <c r="H307" i="5"/>
  <c r="J287" i="5"/>
  <c r="K225" i="5"/>
  <c r="H409" i="5"/>
  <c r="J368" i="5"/>
  <c r="H337" i="5"/>
  <c r="N414" i="5"/>
  <c r="J211" i="5"/>
  <c r="J289" i="5"/>
  <c r="N281" i="5"/>
  <c r="M260" i="5"/>
  <c r="N388" i="5"/>
  <c r="H324" i="5"/>
  <c r="K301" i="5"/>
  <c r="N240" i="5"/>
  <c r="J305" i="5"/>
  <c r="H282" i="5"/>
  <c r="H391" i="5"/>
  <c r="H341" i="5"/>
  <c r="M299" i="5"/>
  <c r="K256" i="5"/>
  <c r="N318" i="5"/>
  <c r="J372" i="5"/>
  <c r="M375" i="5"/>
  <c r="K390" i="5"/>
  <c r="K332" i="5"/>
  <c r="N378" i="5"/>
  <c r="M353" i="5"/>
  <c r="M331" i="5"/>
  <c r="K399" i="5"/>
  <c r="H355" i="5"/>
  <c r="H321" i="5"/>
  <c r="M327" i="5"/>
  <c r="J415" i="5"/>
  <c r="H218" i="5"/>
  <c r="J401" i="5"/>
  <c r="H250" i="5"/>
  <c r="H265" i="5"/>
  <c r="M382" i="5"/>
  <c r="M314" i="5"/>
  <c r="M225" i="5"/>
  <c r="M337" i="5"/>
  <c r="N295" i="5"/>
  <c r="K388" i="5"/>
  <c r="J217" i="5"/>
  <c r="H257" i="5"/>
  <c r="K366" i="5"/>
  <c r="H322" i="5"/>
  <c r="H410" i="5"/>
  <c r="K408" i="5"/>
  <c r="K396" i="5"/>
  <c r="J350" i="5"/>
  <c r="J396" i="5"/>
  <c r="H378" i="5"/>
  <c r="K358" i="5"/>
  <c r="M377" i="5"/>
  <c r="J358" i="5"/>
  <c r="H396" i="5"/>
  <c r="K331" i="5"/>
  <c r="N381" i="5"/>
  <c r="N352" i="5"/>
  <c r="H323" i="5"/>
  <c r="J318" i="5"/>
  <c r="M296" i="5"/>
  <c r="N305" i="5"/>
  <c r="K281" i="5"/>
  <c r="H253" i="5"/>
  <c r="K236" i="5"/>
  <c r="J296" i="5"/>
  <c r="K264" i="5"/>
  <c r="J312" i="5"/>
  <c r="N250" i="5"/>
  <c r="K232" i="5"/>
  <c r="H292" i="5"/>
  <c r="K277" i="5"/>
  <c r="M255" i="5"/>
  <c r="K287" i="5"/>
  <c r="K241" i="5"/>
  <c r="K224" i="5"/>
  <c r="H272" i="5"/>
  <c r="K242" i="5"/>
  <c r="K227" i="5"/>
  <c r="J231" i="5"/>
  <c r="M214" i="5"/>
  <c r="K212" i="5"/>
  <c r="J212" i="5"/>
  <c r="K223" i="5"/>
  <c r="M212" i="5"/>
  <c r="K267" i="5"/>
  <c r="K228" i="5"/>
  <c r="J223" i="5"/>
  <c r="J255" i="5"/>
  <c r="J291" i="5"/>
  <c r="N413" i="5"/>
  <c r="N382" i="5"/>
  <c r="K347" i="5"/>
  <c r="K318" i="5"/>
  <c r="N242" i="5"/>
  <c r="M228" i="5"/>
  <c r="H238" i="5"/>
  <c r="K216" i="5"/>
  <c r="N407" i="5"/>
  <c r="N349" i="5"/>
  <c r="N397" i="5"/>
  <c r="K397" i="5"/>
  <c r="J335" i="5"/>
  <c r="M300" i="5"/>
  <c r="J308" i="5"/>
  <c r="J245" i="5"/>
  <c r="M211" i="5"/>
  <c r="H390" i="5"/>
  <c r="J247" i="5"/>
  <c r="J261" i="5"/>
  <c r="H376" i="5"/>
  <c r="M231" i="5"/>
  <c r="J290" i="5"/>
  <c r="K344" i="5"/>
  <c r="M310" i="5"/>
  <c r="M271" i="5"/>
  <c r="N213" i="5"/>
  <c r="J375" i="5"/>
  <c r="M363" i="5"/>
  <c r="H415" i="5"/>
  <c r="H345" i="5"/>
  <c r="M408" i="5"/>
  <c r="J371" i="5"/>
  <c r="M346" i="5"/>
  <c r="M393" i="5"/>
  <c r="N377" i="5"/>
  <c r="M347" i="5"/>
  <c r="K393" i="5"/>
  <c r="K350" i="5"/>
  <c r="H392" i="5"/>
  <c r="M351" i="5"/>
  <c r="H356" i="5"/>
  <c r="N366" i="5"/>
  <c r="N348" i="5"/>
  <c r="N324" i="5"/>
  <c r="M330" i="5"/>
  <c r="N320" i="5"/>
  <c r="N269" i="5"/>
  <c r="K304" i="5"/>
  <c r="N293" i="5"/>
  <c r="H280" i="5"/>
  <c r="K266" i="5"/>
  <c r="K233" i="5"/>
  <c r="J292" i="5"/>
  <c r="K259" i="5"/>
  <c r="J304" i="5"/>
  <c r="K274" i="5"/>
  <c r="M232" i="5"/>
  <c r="M287" i="5"/>
  <c r="H276" i="5"/>
  <c r="H279" i="5"/>
  <c r="M241" i="5"/>
  <c r="M224" i="5"/>
  <c r="K268" i="5"/>
  <c r="H230" i="5"/>
  <c r="N212" i="5"/>
  <c r="H213" i="5"/>
  <c r="N220" i="5"/>
  <c r="K263" i="5"/>
  <c r="J240" i="5"/>
  <c r="M220" i="5"/>
  <c r="N218" i="5"/>
  <c r="J264" i="5"/>
  <c r="M250" i="5"/>
  <c r="H255" i="5"/>
  <c r="M218" i="5"/>
  <c r="H232" i="5"/>
  <c r="N217" i="5"/>
  <c r="N359" i="5"/>
  <c r="N408" i="5"/>
  <c r="N358" i="5"/>
  <c r="M396" i="5"/>
  <c r="N331" i="5"/>
  <c r="M342" i="5"/>
  <c r="M286" i="5"/>
  <c r="N241" i="5"/>
  <c r="M304" i="5"/>
  <c r="H249" i="5"/>
  <c r="M251" i="5"/>
  <c r="K218" i="5"/>
  <c r="J316" i="5"/>
  <c r="J279" i="5"/>
  <c r="K295" i="5"/>
  <c r="H227" i="5"/>
  <c r="J363" i="5"/>
  <c r="M401" i="5"/>
  <c r="H400" i="5"/>
  <c r="J339" i="5"/>
  <c r="M269" i="5"/>
  <c r="J236" i="5"/>
  <c r="J254" i="5"/>
  <c r="H224" i="5"/>
  <c r="N308" i="5"/>
  <c r="K359" i="5"/>
  <c r="J342" i="5"/>
  <c r="H408" i="5"/>
  <c r="N230" i="5"/>
  <c r="K290" i="5"/>
  <c r="J409" i="5"/>
  <c r="J414" i="5"/>
  <c r="N288" i="5"/>
  <c r="M344" i="5"/>
  <c r="N310" i="5"/>
  <c r="N238" i="5"/>
  <c r="H262" i="5"/>
  <c r="K243" i="5"/>
  <c r="H243" i="5"/>
  <c r="J359" i="5"/>
  <c r="H221" i="5"/>
  <c r="J407" i="5"/>
  <c r="K392" i="5"/>
  <c r="M369" i="5"/>
  <c r="J392" i="5"/>
  <c r="K374" i="5"/>
  <c r="N339" i="5"/>
  <c r="J374" i="5"/>
  <c r="M350" i="5"/>
  <c r="J382" i="5"/>
  <c r="N356" i="5"/>
  <c r="H365" i="5"/>
  <c r="N344" i="5"/>
  <c r="K323" i="5"/>
  <c r="M326" i="5"/>
  <c r="K319" i="5"/>
  <c r="K292" i="5"/>
  <c r="N279" i="5"/>
  <c r="N264" i="5"/>
  <c r="H248" i="5"/>
  <c r="M233" i="5"/>
  <c r="K286" i="5"/>
  <c r="K254" i="5"/>
  <c r="N272" i="5"/>
  <c r="K247" i="5"/>
  <c r="K229" i="5"/>
  <c r="J286" i="5"/>
  <c r="K272" i="5"/>
  <c r="N253" i="5"/>
  <c r="J277" i="5"/>
  <c r="N224" i="5"/>
  <c r="J227" i="5"/>
  <c r="N228" i="5"/>
  <c r="M283" i="5"/>
  <c r="K220" i="5"/>
  <c r="H384" i="5"/>
  <c r="J250" i="5"/>
  <c r="M341" i="5"/>
  <c r="K377" i="5"/>
  <c r="K351" i="5"/>
  <c r="M334" i="5"/>
  <c r="N332" i="5"/>
  <c r="N257" i="5"/>
  <c r="H304" i="5"/>
  <c r="H222" i="5"/>
  <c r="J216" i="5"/>
  <c r="K337" i="5"/>
  <c r="M301" i="5"/>
  <c r="N354" i="5"/>
  <c r="J379" i="5"/>
  <c r="H382" i="5"/>
  <c r="K296" i="5"/>
  <c r="M277" i="5"/>
  <c r="M374" i="5"/>
  <c r="H303" i="5"/>
  <c r="H339" i="5"/>
  <c r="H336" i="5"/>
  <c r="J267" i="5"/>
  <c r="H361" i="5"/>
  <c r="K409" i="5"/>
  <c r="M284" i="5"/>
  <c r="K310" i="5"/>
  <c r="N235" i="5"/>
  <c r="N221" i="5"/>
  <c r="J327" i="5"/>
  <c r="M404" i="5"/>
  <c r="H407" i="5"/>
  <c r="N367" i="5"/>
  <c r="J334" i="5"/>
  <c r="M389" i="5"/>
  <c r="K339" i="5"/>
  <c r="M387" i="5"/>
  <c r="H386" i="5"/>
  <c r="K343" i="5"/>
  <c r="H374" i="5"/>
  <c r="H351" i="5"/>
  <c r="N340" i="5"/>
  <c r="M322" i="5"/>
  <c r="N313" i="5"/>
  <c r="N301" i="5"/>
  <c r="J278" i="5"/>
  <c r="M259" i="5"/>
  <c r="N247" i="5"/>
  <c r="N233" i="5"/>
  <c r="J281" i="5"/>
  <c r="J249" i="5"/>
  <c r="J269" i="5"/>
  <c r="M245" i="5"/>
  <c r="M229" i="5"/>
  <c r="H312" i="5"/>
  <c r="N285" i="5"/>
  <c r="J252" i="5"/>
  <c r="J228" i="5"/>
  <c r="H287" i="5"/>
  <c r="K258" i="5"/>
  <c r="K240" i="5"/>
  <c r="H226" i="5"/>
  <c r="H219" i="5"/>
  <c r="H211" i="5"/>
  <c r="N214" i="5"/>
  <c r="N232" i="5"/>
  <c r="N287" i="5"/>
  <c r="H308" i="5"/>
  <c r="J272" i="5"/>
  <c r="J239" i="5"/>
  <c r="J220" i="5"/>
  <c r="J353" i="5"/>
  <c r="N395" i="5"/>
  <c r="M402" i="5"/>
  <c r="N387" i="5"/>
  <c r="M338" i="5"/>
  <c r="K324" i="5"/>
  <c r="N277" i="5"/>
  <c r="M282" i="5"/>
  <c r="K237" i="5"/>
  <c r="J218" i="5"/>
  <c r="K305" i="5"/>
  <c r="H388" i="5"/>
  <c r="M379" i="5"/>
  <c r="K362" i="5"/>
  <c r="M358" i="5"/>
  <c r="M319" i="5"/>
  <c r="K269" i="5"/>
  <c r="H296" i="5"/>
  <c r="H228" i="5"/>
  <c r="J391" i="5"/>
  <c r="H254" i="5"/>
  <c r="K363" i="5"/>
  <c r="N316" i="5"/>
  <c r="N251" i="5"/>
  <c r="M303" i="5"/>
  <c r="N410" i="5"/>
  <c r="N306" i="5"/>
  <c r="K341" i="5"/>
  <c r="N227" i="5"/>
  <c r="M293" i="5"/>
  <c r="N321" i="5"/>
  <c r="J340" i="5"/>
  <c r="J336" i="5"/>
  <c r="J404" i="5"/>
  <c r="K386" i="5"/>
  <c r="M364" i="5"/>
  <c r="N351" i="5"/>
  <c r="K369" i="5"/>
  <c r="N338" i="5"/>
  <c r="H366" i="5"/>
  <c r="J347" i="5"/>
  <c r="M335" i="5"/>
  <c r="K365" i="5"/>
  <c r="K338" i="5"/>
  <c r="N347" i="5"/>
  <c r="K342" i="5"/>
  <c r="N336" i="5"/>
  <c r="N319" i="5"/>
  <c r="M320" i="5"/>
  <c r="K312" i="5"/>
  <c r="K300" i="5"/>
  <c r="N289" i="5"/>
  <c r="N274" i="5"/>
  <c r="J246" i="5"/>
  <c r="M279" i="5"/>
  <c r="M247" i="5"/>
  <c r="J284" i="5"/>
  <c r="M240" i="5"/>
  <c r="H368" i="5"/>
  <c r="M339" i="5"/>
  <c r="N384" i="5"/>
  <c r="N365" i="5"/>
  <c r="J319" i="5"/>
  <c r="H264" i="5"/>
  <c r="H217" i="5"/>
  <c r="K314" i="5"/>
  <c r="K379" i="5"/>
  <c r="M365" i="5"/>
  <c r="H327" i="5"/>
  <c r="M312" i="5"/>
  <c r="M217" i="5"/>
  <c r="H338" i="5"/>
  <c r="J331" i="5"/>
  <c r="H286" i="5"/>
  <c r="M252" i="5"/>
  <c r="M263" i="5"/>
  <c r="J301" i="5"/>
  <c r="J310" i="5"/>
  <c r="H372" i="5"/>
  <c r="M355" i="5"/>
  <c r="K336" i="5"/>
  <c r="H373" i="5"/>
  <c r="K407" i="5"/>
  <c r="K412" i="5"/>
  <c r="M356" i="5"/>
  <c r="N335" i="5"/>
  <c r="K364" i="5"/>
  <c r="H381" i="5"/>
  <c r="J364" i="5"/>
  <c r="H369" i="5"/>
  <c r="H331" i="5"/>
  <c r="N360" i="5"/>
  <c r="K308" i="5"/>
  <c r="N297" i="5"/>
  <c r="H285" i="5"/>
  <c r="K271" i="5"/>
  <c r="J256" i="5"/>
  <c r="M308" i="5"/>
  <c r="J276" i="5"/>
  <c r="J241" i="5"/>
  <c r="K279" i="5"/>
  <c r="N255" i="5"/>
  <c r="H300" i="5"/>
  <c r="H281" i="5"/>
  <c r="K262" i="5"/>
  <c r="K255" i="5"/>
  <c r="J280" i="5"/>
  <c r="M237" i="5"/>
  <c r="J235" i="5"/>
  <c r="M221" i="5"/>
  <c r="M216" i="5"/>
  <c r="N327" i="5"/>
  <c r="K294" i="5"/>
  <c r="N404" i="5"/>
  <c r="J362" i="5"/>
  <c r="K327" i="5"/>
  <c r="M254" i="5"/>
  <c r="J232" i="5"/>
  <c r="N237" i="5"/>
  <c r="J214" i="5"/>
  <c r="H234" i="5"/>
  <c r="N216" i="5"/>
  <c r="K250" i="5"/>
  <c r="H259" i="5"/>
  <c r="K214" i="5"/>
  <c r="J224" i="5"/>
  <c r="M278" i="5"/>
  <c r="H215" i="5"/>
  <c r="J248" i="5"/>
  <c r="G15" i="4"/>
  <c r="G23" i="4"/>
  <c r="G31" i="4"/>
  <c r="G39" i="4"/>
  <c r="G47" i="4"/>
  <c r="G55" i="4"/>
  <c r="G63" i="4"/>
  <c r="G71" i="4"/>
  <c r="G79" i="4"/>
  <c r="G87" i="4"/>
  <c r="G95" i="4"/>
  <c r="G103" i="4"/>
  <c r="G111" i="4"/>
  <c r="G94" i="4"/>
  <c r="G16" i="4"/>
  <c r="G24" i="4"/>
  <c r="G32" i="4"/>
  <c r="G40" i="4"/>
  <c r="G48" i="4"/>
  <c r="G56" i="4"/>
  <c r="G64" i="4"/>
  <c r="G72" i="4"/>
  <c r="G80" i="4"/>
  <c r="G88" i="4"/>
  <c r="G96" i="4"/>
  <c r="G104" i="4"/>
  <c r="G105" i="4"/>
  <c r="G92" i="4"/>
  <c r="G62" i="4"/>
  <c r="G8" i="4"/>
  <c r="F213" i="5" s="1"/>
  <c r="B213" i="5" s="1"/>
  <c r="G17" i="4"/>
  <c r="G25" i="4"/>
  <c r="G33" i="4"/>
  <c r="G41" i="4"/>
  <c r="G49" i="4"/>
  <c r="G57" i="4"/>
  <c r="G65" i="4"/>
  <c r="G73" i="4"/>
  <c r="G81" i="4"/>
  <c r="G89" i="4"/>
  <c r="G97" i="4"/>
  <c r="G100" i="4"/>
  <c r="G54" i="4"/>
  <c r="G9" i="4"/>
  <c r="F214" i="5" s="1"/>
  <c r="B214" i="5" s="1"/>
  <c r="G18" i="4"/>
  <c r="G26" i="4"/>
  <c r="G34" i="4"/>
  <c r="G42" i="4"/>
  <c r="G50" i="4"/>
  <c r="G58" i="4"/>
  <c r="G66" i="4"/>
  <c r="G74" i="4"/>
  <c r="G82" i="4"/>
  <c r="G90" i="4"/>
  <c r="G98" i="4"/>
  <c r="G106" i="4"/>
  <c r="G44" i="4"/>
  <c r="G76" i="4"/>
  <c r="G46" i="4"/>
  <c r="G102" i="4"/>
  <c r="G10" i="4"/>
  <c r="F215" i="5" s="1"/>
  <c r="B215" i="5" s="1"/>
  <c r="G19" i="4"/>
  <c r="G27" i="4"/>
  <c r="G35" i="4"/>
  <c r="G43" i="4"/>
  <c r="G51" i="4"/>
  <c r="G59" i="4"/>
  <c r="G67" i="4"/>
  <c r="G75" i="4"/>
  <c r="G83" i="4"/>
  <c r="G91" i="4"/>
  <c r="G99" i="4"/>
  <c r="G107" i="4"/>
  <c r="G52" i="4"/>
  <c r="G68" i="4"/>
  <c r="G108" i="4"/>
  <c r="G70" i="4"/>
  <c r="G110" i="4"/>
  <c r="G12" i="4"/>
  <c r="G20" i="4"/>
  <c r="G28" i="4"/>
  <c r="G36" i="4"/>
  <c r="G60" i="4"/>
  <c r="G84" i="4"/>
  <c r="G38" i="4"/>
  <c r="G86" i="4"/>
  <c r="G13" i="4"/>
  <c r="G21" i="4"/>
  <c r="G29" i="4"/>
  <c r="G37" i="4"/>
  <c r="G45" i="4"/>
  <c r="G53" i="4"/>
  <c r="G61" i="4"/>
  <c r="G69" i="4"/>
  <c r="G77" i="4"/>
  <c r="G85" i="4"/>
  <c r="G93" i="4"/>
  <c r="G101" i="4"/>
  <c r="G109" i="4"/>
  <c r="G14" i="4"/>
  <c r="G22" i="4"/>
  <c r="G30" i="4"/>
  <c r="G78" i="4"/>
  <c r="J209" i="5"/>
  <c r="H208" i="5"/>
  <c r="N204" i="5"/>
  <c r="M203" i="5"/>
  <c r="K202" i="5"/>
  <c r="J201" i="5"/>
  <c r="H200" i="5"/>
  <c r="N196" i="5"/>
  <c r="M195" i="5"/>
  <c r="K194" i="5"/>
  <c r="J193" i="5"/>
  <c r="H192" i="5"/>
  <c r="N188" i="5"/>
  <c r="M187" i="5"/>
  <c r="K186" i="5"/>
  <c r="J185" i="5"/>
  <c r="H184" i="5"/>
  <c r="N180" i="5"/>
  <c r="M179" i="5"/>
  <c r="K178" i="5"/>
  <c r="J177" i="5"/>
  <c r="H176" i="5"/>
  <c r="N172" i="5"/>
  <c r="M171" i="5"/>
  <c r="K170" i="5"/>
  <c r="J169" i="5"/>
  <c r="H168" i="5"/>
  <c r="N164" i="5"/>
  <c r="M163" i="5"/>
  <c r="K162" i="5"/>
  <c r="J161" i="5"/>
  <c r="H160" i="5"/>
  <c r="N156" i="5"/>
  <c r="M155" i="5"/>
  <c r="K154" i="5"/>
  <c r="J153" i="5"/>
  <c r="H152" i="5"/>
  <c r="N148" i="5"/>
  <c r="M147" i="5"/>
  <c r="K146" i="5"/>
  <c r="J145" i="5"/>
  <c r="H144" i="5"/>
  <c r="N140" i="5"/>
  <c r="M139" i="5"/>
  <c r="K138" i="5"/>
  <c r="J137" i="5"/>
  <c r="H136" i="5"/>
  <c r="N132" i="5"/>
  <c r="M131" i="5"/>
  <c r="K130" i="5"/>
  <c r="J129" i="5"/>
  <c r="H128" i="5"/>
  <c r="N124" i="5"/>
  <c r="M123" i="5"/>
  <c r="K122" i="5"/>
  <c r="J121" i="5"/>
  <c r="H209" i="5"/>
  <c r="N205" i="5"/>
  <c r="M204" i="5"/>
  <c r="K203" i="5"/>
  <c r="J202" i="5"/>
  <c r="H201" i="5"/>
  <c r="N197" i="5"/>
  <c r="M196" i="5"/>
  <c r="K195" i="5"/>
  <c r="J194" i="5"/>
  <c r="H193" i="5"/>
  <c r="N189" i="5"/>
  <c r="M188" i="5"/>
  <c r="K187" i="5"/>
  <c r="J186" i="5"/>
  <c r="H185" i="5"/>
  <c r="N181" i="5"/>
  <c r="M180" i="5"/>
  <c r="K179" i="5"/>
  <c r="J178" i="5"/>
  <c r="H177" i="5"/>
  <c r="N173" i="5"/>
  <c r="M172" i="5"/>
  <c r="K171" i="5"/>
  <c r="J170" i="5"/>
  <c r="H169" i="5"/>
  <c r="N165" i="5"/>
  <c r="M164" i="5"/>
  <c r="K163" i="5"/>
  <c r="J162" i="5"/>
  <c r="H161" i="5"/>
  <c r="N157" i="5"/>
  <c r="M156" i="5"/>
  <c r="K155" i="5"/>
  <c r="J154" i="5"/>
  <c r="H153" i="5"/>
  <c r="N149" i="5"/>
  <c r="M148" i="5"/>
  <c r="K147" i="5"/>
  <c r="J146" i="5"/>
  <c r="H145" i="5"/>
  <c r="N141" i="5"/>
  <c r="M140" i="5"/>
  <c r="K139" i="5"/>
  <c r="J138" i="5"/>
  <c r="H137" i="5"/>
  <c r="N133" i="5"/>
  <c r="M132" i="5"/>
  <c r="K131" i="5"/>
  <c r="J130" i="5"/>
  <c r="H129" i="5"/>
  <c r="N125" i="5"/>
  <c r="M124" i="5"/>
  <c r="K123" i="5"/>
  <c r="J122" i="5"/>
  <c r="H121" i="5"/>
  <c r="N117" i="5"/>
  <c r="M116" i="5"/>
  <c r="K115" i="5"/>
  <c r="J114" i="5"/>
  <c r="H113" i="5"/>
  <c r="N206" i="5"/>
  <c r="M205" i="5"/>
  <c r="K204" i="5"/>
  <c r="J203" i="5"/>
  <c r="H202" i="5"/>
  <c r="N198" i="5"/>
  <c r="M197" i="5"/>
  <c r="K196" i="5"/>
  <c r="J195" i="5"/>
  <c r="H194" i="5"/>
  <c r="N190" i="5"/>
  <c r="M189" i="5"/>
  <c r="K188" i="5"/>
  <c r="J187" i="5"/>
  <c r="H186" i="5"/>
  <c r="N182" i="5"/>
  <c r="M181" i="5"/>
  <c r="K180" i="5"/>
  <c r="J179" i="5"/>
  <c r="H178" i="5"/>
  <c r="N174" i="5"/>
  <c r="M173" i="5"/>
  <c r="K172" i="5"/>
  <c r="J171" i="5"/>
  <c r="H170" i="5"/>
  <c r="N166" i="5"/>
  <c r="M165" i="5"/>
  <c r="K164" i="5"/>
  <c r="J163" i="5"/>
  <c r="H162" i="5"/>
  <c r="N158" i="5"/>
  <c r="M157" i="5"/>
  <c r="K156" i="5"/>
  <c r="J155" i="5"/>
  <c r="H154" i="5"/>
  <c r="N150" i="5"/>
  <c r="M149" i="5"/>
  <c r="K148" i="5"/>
  <c r="J147" i="5"/>
  <c r="H146" i="5"/>
  <c r="N142" i="5"/>
  <c r="M141" i="5"/>
  <c r="K140" i="5"/>
  <c r="J139" i="5"/>
  <c r="H138" i="5"/>
  <c r="N134" i="5"/>
  <c r="M133" i="5"/>
  <c r="K132" i="5"/>
  <c r="J131" i="5"/>
  <c r="H130" i="5"/>
  <c r="N126" i="5"/>
  <c r="M125" i="5"/>
  <c r="K124" i="5"/>
  <c r="J123" i="5"/>
  <c r="N207" i="5"/>
  <c r="M206" i="5"/>
  <c r="K205" i="5"/>
  <c r="J204" i="5"/>
  <c r="H203" i="5"/>
  <c r="N199" i="5"/>
  <c r="M198" i="5"/>
  <c r="K197" i="5"/>
  <c r="J196" i="5"/>
  <c r="H195" i="5"/>
  <c r="N191" i="5"/>
  <c r="M190" i="5"/>
  <c r="K189" i="5"/>
  <c r="J188" i="5"/>
  <c r="H187" i="5"/>
  <c r="N183" i="5"/>
  <c r="M182" i="5"/>
  <c r="K181" i="5"/>
  <c r="J180" i="5"/>
  <c r="H179" i="5"/>
  <c r="N175" i="5"/>
  <c r="M174" i="5"/>
  <c r="K173" i="5"/>
  <c r="J172" i="5"/>
  <c r="H171" i="5"/>
  <c r="N167" i="5"/>
  <c r="M166" i="5"/>
  <c r="K165" i="5"/>
  <c r="J164" i="5"/>
  <c r="H163" i="5"/>
  <c r="N159" i="5"/>
  <c r="M158" i="5"/>
  <c r="K157" i="5"/>
  <c r="J156" i="5"/>
  <c r="H155" i="5"/>
  <c r="N151" i="5"/>
  <c r="M150" i="5"/>
  <c r="K149" i="5"/>
  <c r="J148" i="5"/>
  <c r="H147" i="5"/>
  <c r="N143" i="5"/>
  <c r="M142" i="5"/>
  <c r="K141" i="5"/>
  <c r="J140" i="5"/>
  <c r="H139" i="5"/>
  <c r="N135" i="5"/>
  <c r="M134" i="5"/>
  <c r="K133" i="5"/>
  <c r="J132" i="5"/>
  <c r="H131" i="5"/>
  <c r="N127" i="5"/>
  <c r="M126" i="5"/>
  <c r="K125" i="5"/>
  <c r="J124" i="5"/>
  <c r="H123" i="5"/>
  <c r="N119" i="5"/>
  <c r="M118" i="5"/>
  <c r="K117" i="5"/>
  <c r="J116" i="5"/>
  <c r="H115" i="5"/>
  <c r="N111" i="5"/>
  <c r="M110" i="5"/>
  <c r="J109" i="5"/>
  <c r="H108" i="5"/>
  <c r="N105" i="5"/>
  <c r="M104" i="5"/>
  <c r="K103" i="5"/>
  <c r="J102" i="5"/>
  <c r="H101" i="5"/>
  <c r="N97" i="5"/>
  <c r="M96" i="5"/>
  <c r="N208" i="5"/>
  <c r="M207" i="5"/>
  <c r="K206" i="5"/>
  <c r="J205" i="5"/>
  <c r="H204" i="5"/>
  <c r="N200" i="5"/>
  <c r="M199" i="5"/>
  <c r="K198" i="5"/>
  <c r="J197" i="5"/>
  <c r="H196" i="5"/>
  <c r="N192" i="5"/>
  <c r="M191" i="5"/>
  <c r="K190" i="5"/>
  <c r="J189" i="5"/>
  <c r="H188" i="5"/>
  <c r="N184" i="5"/>
  <c r="M183" i="5"/>
  <c r="K182" i="5"/>
  <c r="J181" i="5"/>
  <c r="H180" i="5"/>
  <c r="N176" i="5"/>
  <c r="M175" i="5"/>
  <c r="K174" i="5"/>
  <c r="J173" i="5"/>
  <c r="H172" i="5"/>
  <c r="N168" i="5"/>
  <c r="M167" i="5"/>
  <c r="K166" i="5"/>
  <c r="J165" i="5"/>
  <c r="H164" i="5"/>
  <c r="N160" i="5"/>
  <c r="M159" i="5"/>
  <c r="K158" i="5"/>
  <c r="J157" i="5"/>
  <c r="H156" i="5"/>
  <c r="N152" i="5"/>
  <c r="M151" i="5"/>
  <c r="K150" i="5"/>
  <c r="J149" i="5"/>
  <c r="H148" i="5"/>
  <c r="N144" i="5"/>
  <c r="M143" i="5"/>
  <c r="K142" i="5"/>
  <c r="J141" i="5"/>
  <c r="H140" i="5"/>
  <c r="N136" i="5"/>
  <c r="M135" i="5"/>
  <c r="K134" i="5"/>
  <c r="J133" i="5"/>
  <c r="H132" i="5"/>
  <c r="N128" i="5"/>
  <c r="M127" i="5"/>
  <c r="K126" i="5"/>
  <c r="J125" i="5"/>
  <c r="H124" i="5"/>
  <c r="N120" i="5"/>
  <c r="M119" i="5"/>
  <c r="K118" i="5"/>
  <c r="J117" i="5"/>
  <c r="H116" i="5"/>
  <c r="N112" i="5"/>
  <c r="M111" i="5"/>
  <c r="K110" i="5"/>
  <c r="H109" i="5"/>
  <c r="N106" i="5"/>
  <c r="M105" i="5"/>
  <c r="K104" i="5"/>
  <c r="J103" i="5"/>
  <c r="H102" i="5"/>
  <c r="N98" i="5"/>
  <c r="M97" i="5"/>
  <c r="N209" i="5"/>
  <c r="M208" i="5"/>
  <c r="K207" i="5"/>
  <c r="J206" i="5"/>
  <c r="H205" i="5"/>
  <c r="N201" i="5"/>
  <c r="M200" i="5"/>
  <c r="K199" i="5"/>
  <c r="J198" i="5"/>
  <c r="H197" i="5"/>
  <c r="N193" i="5"/>
  <c r="M192" i="5"/>
  <c r="K191" i="5"/>
  <c r="J190" i="5"/>
  <c r="H189" i="5"/>
  <c r="N185" i="5"/>
  <c r="M184" i="5"/>
  <c r="K183" i="5"/>
  <c r="J182" i="5"/>
  <c r="H181" i="5"/>
  <c r="N177" i="5"/>
  <c r="M176" i="5"/>
  <c r="K175" i="5"/>
  <c r="J174" i="5"/>
  <c r="H173" i="5"/>
  <c r="N169" i="5"/>
  <c r="M168" i="5"/>
  <c r="K167" i="5"/>
  <c r="J166" i="5"/>
  <c r="H165" i="5"/>
  <c r="N161" i="5"/>
  <c r="M160" i="5"/>
  <c r="K159" i="5"/>
  <c r="J158" i="5"/>
  <c r="H157" i="5"/>
  <c r="N153" i="5"/>
  <c r="M152" i="5"/>
  <c r="K151" i="5"/>
  <c r="J150" i="5"/>
  <c r="H149" i="5"/>
  <c r="N145" i="5"/>
  <c r="M144" i="5"/>
  <c r="K143" i="5"/>
  <c r="J142" i="5"/>
  <c r="H141" i="5"/>
  <c r="N137" i="5"/>
  <c r="M136" i="5"/>
  <c r="K135" i="5"/>
  <c r="J134" i="5"/>
  <c r="H133" i="5"/>
  <c r="N129" i="5"/>
  <c r="M128" i="5"/>
  <c r="K127" i="5"/>
  <c r="J126" i="5"/>
  <c r="H125" i="5"/>
  <c r="N121" i="5"/>
  <c r="M120" i="5"/>
  <c r="K119" i="5"/>
  <c r="J118" i="5"/>
  <c r="H117" i="5"/>
  <c r="N113" i="5"/>
  <c r="M112" i="5"/>
  <c r="K111" i="5"/>
  <c r="J110" i="5"/>
  <c r="M106" i="5"/>
  <c r="K105" i="5"/>
  <c r="J104" i="5"/>
  <c r="H103" i="5"/>
  <c r="N99" i="5"/>
  <c r="M98" i="5"/>
  <c r="K97" i="5"/>
  <c r="K201" i="5"/>
  <c r="H198" i="5"/>
  <c r="N194" i="5"/>
  <c r="K185" i="5"/>
  <c r="H182" i="5"/>
  <c r="N178" i="5"/>
  <c r="K169" i="5"/>
  <c r="H166" i="5"/>
  <c r="N162" i="5"/>
  <c r="K153" i="5"/>
  <c r="H150" i="5"/>
  <c r="N146" i="5"/>
  <c r="K137" i="5"/>
  <c r="H134" i="5"/>
  <c r="N130" i="5"/>
  <c r="M121" i="5"/>
  <c r="J119" i="5"/>
  <c r="M117" i="5"/>
  <c r="J115" i="5"/>
  <c r="K113" i="5"/>
  <c r="N109" i="5"/>
  <c r="J106" i="5"/>
  <c r="N104" i="5"/>
  <c r="N102" i="5"/>
  <c r="K99" i="5"/>
  <c r="J96" i="5"/>
  <c r="H95" i="5"/>
  <c r="N91" i="5"/>
  <c r="M90" i="5"/>
  <c r="K89" i="5"/>
  <c r="J88" i="5"/>
  <c r="H87" i="5"/>
  <c r="N83" i="5"/>
  <c r="M82" i="5"/>
  <c r="K81" i="5"/>
  <c r="J80" i="5"/>
  <c r="H79" i="5"/>
  <c r="N75" i="5"/>
  <c r="M74" i="5"/>
  <c r="K73" i="5"/>
  <c r="J72" i="5"/>
  <c r="H71" i="5"/>
  <c r="N67" i="5"/>
  <c r="M66" i="5"/>
  <c r="K65" i="5"/>
  <c r="J64" i="5"/>
  <c r="H63" i="5"/>
  <c r="N59" i="5"/>
  <c r="M58" i="5"/>
  <c r="K57" i="5"/>
  <c r="J56" i="5"/>
  <c r="H55" i="5"/>
  <c r="N51" i="5"/>
  <c r="M50" i="5"/>
  <c r="K49" i="5"/>
  <c r="J48" i="5"/>
  <c r="H47" i="5"/>
  <c r="N43" i="5"/>
  <c r="M42" i="5"/>
  <c r="K41" i="5"/>
  <c r="J40" i="5"/>
  <c r="H39" i="5"/>
  <c r="N35" i="5"/>
  <c r="M34" i="5"/>
  <c r="K33" i="5"/>
  <c r="J32" i="5"/>
  <c r="H31" i="5"/>
  <c r="N27" i="5"/>
  <c r="M26" i="5"/>
  <c r="K25" i="5"/>
  <c r="J24" i="5"/>
  <c r="H23" i="5"/>
  <c r="N19" i="5"/>
  <c r="M18" i="5"/>
  <c r="J207" i="5"/>
  <c r="H207" i="5"/>
  <c r="N203" i="5"/>
  <c r="K200" i="5"/>
  <c r="M209" i="5"/>
  <c r="N202" i="5"/>
  <c r="H199" i="5"/>
  <c r="M194" i="5"/>
  <c r="J191" i="5"/>
  <c r="K184" i="5"/>
  <c r="K177" i="5"/>
  <c r="H174" i="5"/>
  <c r="N170" i="5"/>
  <c r="J167" i="5"/>
  <c r="N163" i="5"/>
  <c r="J160" i="5"/>
  <c r="M153" i="5"/>
  <c r="H143" i="5"/>
  <c r="N139" i="5"/>
  <c r="J136" i="5"/>
  <c r="M122" i="5"/>
  <c r="H120" i="5"/>
  <c r="H111" i="5"/>
  <c r="K107" i="5"/>
  <c r="J105" i="5"/>
  <c r="M103" i="5"/>
  <c r="K101" i="5"/>
  <c r="H98" i="5"/>
  <c r="H96" i="5"/>
  <c r="M93" i="5"/>
  <c r="K92" i="5"/>
  <c r="H91" i="5"/>
  <c r="M88" i="5"/>
  <c r="J87" i="5"/>
  <c r="N84" i="5"/>
  <c r="K83" i="5"/>
  <c r="H82" i="5"/>
  <c r="M79" i="5"/>
  <c r="J78" i="5"/>
  <c r="K74" i="5"/>
  <c r="H73" i="5"/>
  <c r="M70" i="5"/>
  <c r="J69" i="5"/>
  <c r="H68" i="5"/>
  <c r="M65" i="5"/>
  <c r="H64" i="5"/>
  <c r="M61" i="5"/>
  <c r="K60" i="5"/>
  <c r="H59" i="5"/>
  <c r="M56" i="5"/>
  <c r="J55" i="5"/>
  <c r="N52" i="5"/>
  <c r="K51" i="5"/>
  <c r="H50" i="5"/>
  <c r="M47" i="5"/>
  <c r="J46" i="5"/>
  <c r="K42" i="5"/>
  <c r="H41" i="5"/>
  <c r="M38" i="5"/>
  <c r="J37" i="5"/>
  <c r="H36" i="5"/>
  <c r="M33" i="5"/>
  <c r="H32" i="5"/>
  <c r="M29" i="5"/>
  <c r="K28" i="5"/>
  <c r="H27" i="5"/>
  <c r="M24" i="5"/>
  <c r="J23" i="5"/>
  <c r="N20" i="5"/>
  <c r="K19" i="5"/>
  <c r="H18" i="5"/>
  <c r="N14" i="5"/>
  <c r="M13" i="5"/>
  <c r="K12" i="5"/>
  <c r="J11" i="5"/>
  <c r="H10" i="5"/>
  <c r="H206" i="5"/>
  <c r="M202" i="5"/>
  <c r="H191" i="5"/>
  <c r="N187" i="5"/>
  <c r="J184" i="5"/>
  <c r="M170" i="5"/>
  <c r="H167" i="5"/>
  <c r="M145" i="5"/>
  <c r="K128" i="5"/>
  <c r="H122" i="5"/>
  <c r="N114" i="5"/>
  <c r="N108" i="5"/>
  <c r="J107" i="5"/>
  <c r="H105" i="5"/>
  <c r="J101" i="5"/>
  <c r="M99" i="5"/>
  <c r="N94" i="5"/>
  <c r="K93" i="5"/>
  <c r="J92" i="5"/>
  <c r="N89" i="5"/>
  <c r="K88" i="5"/>
  <c r="N85" i="5"/>
  <c r="M84" i="5"/>
  <c r="J83" i="5"/>
  <c r="N80" i="5"/>
  <c r="K79" i="5"/>
  <c r="H78" i="5"/>
  <c r="M75" i="5"/>
  <c r="J74" i="5"/>
  <c r="N71" i="5"/>
  <c r="K70" i="5"/>
  <c r="H69" i="5"/>
  <c r="N66" i="5"/>
  <c r="J65" i="5"/>
  <c r="N62" i="5"/>
  <c r="K61" i="5"/>
  <c r="J60" i="5"/>
  <c r="N57" i="5"/>
  <c r="K56" i="5"/>
  <c r="N53" i="5"/>
  <c r="M52" i="5"/>
  <c r="J51" i="5"/>
  <c r="N48" i="5"/>
  <c r="K47" i="5"/>
  <c r="H46" i="5"/>
  <c r="M43" i="5"/>
  <c r="J42" i="5"/>
  <c r="N39" i="5"/>
  <c r="K38" i="5"/>
  <c r="H37" i="5"/>
  <c r="N34" i="5"/>
  <c r="J33" i="5"/>
  <c r="N30" i="5"/>
  <c r="K29" i="5"/>
  <c r="J28" i="5"/>
  <c r="N25" i="5"/>
  <c r="K24" i="5"/>
  <c r="N21" i="5"/>
  <c r="M20" i="5"/>
  <c r="J19" i="5"/>
  <c r="N15" i="5"/>
  <c r="M14" i="5"/>
  <c r="K13" i="5"/>
  <c r="J12" i="5"/>
  <c r="H11" i="5"/>
  <c r="M193" i="5"/>
  <c r="K176" i="5"/>
  <c r="M162" i="5"/>
  <c r="J159" i="5"/>
  <c r="K152" i="5"/>
  <c r="K145" i="5"/>
  <c r="H142" i="5"/>
  <c r="N138" i="5"/>
  <c r="J135" i="5"/>
  <c r="N131" i="5"/>
  <c r="J128" i="5"/>
  <c r="H119" i="5"/>
  <c r="M114" i="5"/>
  <c r="K112" i="5"/>
  <c r="M108" i="5"/>
  <c r="H107" i="5"/>
  <c r="J99" i="5"/>
  <c r="J97" i="5"/>
  <c r="M94" i="5"/>
  <c r="J93" i="5"/>
  <c r="H92" i="5"/>
  <c r="M89" i="5"/>
  <c r="H88" i="5"/>
  <c r="M85" i="5"/>
  <c r="K84" i="5"/>
  <c r="H83" i="5"/>
  <c r="M80" i="5"/>
  <c r="J79" i="5"/>
  <c r="N76" i="5"/>
  <c r="K75" i="5"/>
  <c r="H74" i="5"/>
  <c r="K209" i="5"/>
  <c r="M201" i="5"/>
  <c r="K193" i="5"/>
  <c r="H190" i="5"/>
  <c r="N186" i="5"/>
  <c r="J183" i="5"/>
  <c r="N179" i="5"/>
  <c r="J176" i="5"/>
  <c r="M169" i="5"/>
  <c r="H159" i="5"/>
  <c r="N155" i="5"/>
  <c r="J152" i="5"/>
  <c r="M138" i="5"/>
  <c r="H135" i="5"/>
  <c r="K121" i="5"/>
  <c r="N116" i="5"/>
  <c r="K114" i="5"/>
  <c r="J112" i="5"/>
  <c r="N110" i="5"/>
  <c r="K108" i="5"/>
  <c r="M102" i="5"/>
  <c r="N100" i="5"/>
  <c r="H99" i="5"/>
  <c r="H97" i="5"/>
  <c r="N95" i="5"/>
  <c r="K94" i="5"/>
  <c r="H93" i="5"/>
  <c r="N90" i="5"/>
  <c r="J89" i="5"/>
  <c r="N86" i="5"/>
  <c r="K85" i="5"/>
  <c r="J84" i="5"/>
  <c r="N81" i="5"/>
  <c r="K80" i="5"/>
  <c r="N77" i="5"/>
  <c r="M76" i="5"/>
  <c r="J75" i="5"/>
  <c r="N72" i="5"/>
  <c r="K71" i="5"/>
  <c r="H70" i="5"/>
  <c r="M67" i="5"/>
  <c r="J66" i="5"/>
  <c r="N63" i="5"/>
  <c r="K62" i="5"/>
  <c r="H61" i="5"/>
  <c r="N58" i="5"/>
  <c r="J57" i="5"/>
  <c r="N54" i="5"/>
  <c r="K53" i="5"/>
  <c r="J52" i="5"/>
  <c r="N49" i="5"/>
  <c r="K48" i="5"/>
  <c r="N45" i="5"/>
  <c r="M44" i="5"/>
  <c r="J43" i="5"/>
  <c r="N40" i="5"/>
  <c r="K39" i="5"/>
  <c r="H38" i="5"/>
  <c r="M35" i="5"/>
  <c r="J34" i="5"/>
  <c r="N31" i="5"/>
  <c r="K30" i="5"/>
  <c r="H29" i="5"/>
  <c r="N26" i="5"/>
  <c r="J25" i="5"/>
  <c r="N22" i="5"/>
  <c r="K21" i="5"/>
  <c r="J20" i="5"/>
  <c r="N17" i="5"/>
  <c r="M16" i="5"/>
  <c r="K15" i="5"/>
  <c r="J14" i="5"/>
  <c r="H13" i="5"/>
  <c r="M186" i="5"/>
  <c r="H183" i="5"/>
  <c r="M161" i="5"/>
  <c r="K144" i="5"/>
  <c r="M130" i="5"/>
  <c r="J127" i="5"/>
  <c r="K116" i="5"/>
  <c r="H114" i="5"/>
  <c r="H112" i="5"/>
  <c r="H110" i="5"/>
  <c r="J108" i="5"/>
  <c r="K106" i="5"/>
  <c r="H104" i="5"/>
  <c r="K102" i="5"/>
  <c r="M100" i="5"/>
  <c r="M95" i="5"/>
  <c r="J94" i="5"/>
  <c r="K90" i="5"/>
  <c r="H89" i="5"/>
  <c r="M86" i="5"/>
  <c r="J85" i="5"/>
  <c r="H84" i="5"/>
  <c r="M81" i="5"/>
  <c r="H80" i="5"/>
  <c r="M77" i="5"/>
  <c r="K76" i="5"/>
  <c r="H75" i="5"/>
  <c r="M72" i="5"/>
  <c r="J71" i="5"/>
  <c r="N68" i="5"/>
  <c r="K67" i="5"/>
  <c r="H66" i="5"/>
  <c r="M63" i="5"/>
  <c r="J62" i="5"/>
  <c r="K58" i="5"/>
  <c r="H57" i="5"/>
  <c r="M54" i="5"/>
  <c r="J53" i="5"/>
  <c r="H52" i="5"/>
  <c r="M49" i="5"/>
  <c r="H48" i="5"/>
  <c r="M45" i="5"/>
  <c r="K44" i="5"/>
  <c r="H43" i="5"/>
  <c r="M40" i="5"/>
  <c r="J39" i="5"/>
  <c r="N36" i="5"/>
  <c r="K35" i="5"/>
  <c r="H34" i="5"/>
  <c r="M31" i="5"/>
  <c r="J30" i="5"/>
  <c r="K26" i="5"/>
  <c r="H25" i="5"/>
  <c r="M22" i="5"/>
  <c r="J21" i="5"/>
  <c r="H20" i="5"/>
  <c r="M17" i="5"/>
  <c r="K16" i="5"/>
  <c r="J15" i="5"/>
  <c r="H14" i="5"/>
  <c r="N10" i="5"/>
  <c r="K208" i="5"/>
  <c r="J200" i="5"/>
  <c r="K192" i="5"/>
  <c r="M178" i="5"/>
  <c r="J175" i="5"/>
  <c r="K168" i="5"/>
  <c r="K161" i="5"/>
  <c r="H158" i="5"/>
  <c r="N154" i="5"/>
  <c r="J151" i="5"/>
  <c r="N147" i="5"/>
  <c r="J144" i="5"/>
  <c r="M137" i="5"/>
  <c r="H127" i="5"/>
  <c r="N123" i="5"/>
  <c r="N118" i="5"/>
  <c r="H106" i="5"/>
  <c r="K100" i="5"/>
  <c r="K95" i="5"/>
  <c r="H94" i="5"/>
  <c r="M91" i="5"/>
  <c r="J90" i="5"/>
  <c r="N87" i="5"/>
  <c r="K86" i="5"/>
  <c r="H85" i="5"/>
  <c r="N82" i="5"/>
  <c r="J81" i="5"/>
  <c r="N78" i="5"/>
  <c r="K77" i="5"/>
  <c r="J76" i="5"/>
  <c r="N73" i="5"/>
  <c r="K72" i="5"/>
  <c r="N69" i="5"/>
  <c r="M68" i="5"/>
  <c r="J67" i="5"/>
  <c r="N64" i="5"/>
  <c r="K63" i="5"/>
  <c r="H62" i="5"/>
  <c r="M59" i="5"/>
  <c r="J58" i="5"/>
  <c r="N55" i="5"/>
  <c r="K54" i="5"/>
  <c r="H53" i="5"/>
  <c r="N50" i="5"/>
  <c r="J49" i="5"/>
  <c r="N46" i="5"/>
  <c r="K45" i="5"/>
  <c r="J44" i="5"/>
  <c r="N41" i="5"/>
  <c r="K40" i="5"/>
  <c r="N37" i="5"/>
  <c r="M36" i="5"/>
  <c r="J35" i="5"/>
  <c r="N32" i="5"/>
  <c r="K31" i="5"/>
  <c r="H30" i="5"/>
  <c r="M27" i="5"/>
  <c r="J26" i="5"/>
  <c r="N23" i="5"/>
  <c r="K22" i="5"/>
  <c r="H21" i="5"/>
  <c r="N18" i="5"/>
  <c r="K17" i="5"/>
  <c r="J16" i="5"/>
  <c r="H15" i="5"/>
  <c r="N11" i="5"/>
  <c r="M10" i="5"/>
  <c r="J208" i="5"/>
  <c r="N195" i="5"/>
  <c r="J192" i="5"/>
  <c r="M185" i="5"/>
  <c r="H175" i="5"/>
  <c r="N171" i="5"/>
  <c r="J168" i="5"/>
  <c r="M154" i="5"/>
  <c r="H151" i="5"/>
  <c r="M129" i="5"/>
  <c r="K120" i="5"/>
  <c r="H118" i="5"/>
  <c r="N115" i="5"/>
  <c r="M113" i="5"/>
  <c r="M109" i="5"/>
  <c r="N107" i="5"/>
  <c r="N101" i="5"/>
  <c r="J100" i="5"/>
  <c r="K98" i="5"/>
  <c r="N96" i="5"/>
  <c r="J95" i="5"/>
  <c r="N92" i="5"/>
  <c r="K91" i="5"/>
  <c r="H90" i="5"/>
  <c r="M87" i="5"/>
  <c r="J86" i="5"/>
  <c r="K82" i="5"/>
  <c r="H81" i="5"/>
  <c r="M78" i="5"/>
  <c r="J77" i="5"/>
  <c r="H76" i="5"/>
  <c r="M73" i="5"/>
  <c r="H72" i="5"/>
  <c r="M69" i="5"/>
  <c r="K68" i="5"/>
  <c r="H67" i="5"/>
  <c r="M64" i="5"/>
  <c r="J63" i="5"/>
  <c r="N60" i="5"/>
  <c r="K59" i="5"/>
  <c r="H58" i="5"/>
  <c r="M55" i="5"/>
  <c r="J54" i="5"/>
  <c r="K50" i="5"/>
  <c r="H49" i="5"/>
  <c r="M46" i="5"/>
  <c r="J45" i="5"/>
  <c r="H44" i="5"/>
  <c r="M41" i="5"/>
  <c r="H40" i="5"/>
  <c r="M37" i="5"/>
  <c r="K36" i="5"/>
  <c r="H35" i="5"/>
  <c r="M32" i="5"/>
  <c r="J31" i="5"/>
  <c r="N28" i="5"/>
  <c r="K27" i="5"/>
  <c r="H26" i="5"/>
  <c r="M23" i="5"/>
  <c r="J22" i="5"/>
  <c r="K18" i="5"/>
  <c r="J17" i="5"/>
  <c r="H16" i="5"/>
  <c r="N12" i="5"/>
  <c r="M11" i="5"/>
  <c r="K10" i="5"/>
  <c r="J113" i="5"/>
  <c r="M92" i="5"/>
  <c r="K78" i="5"/>
  <c r="J70" i="5"/>
  <c r="H60" i="5"/>
  <c r="N56" i="5"/>
  <c r="N42" i="5"/>
  <c r="K32" i="5"/>
  <c r="M25" i="5"/>
  <c r="J18" i="5"/>
  <c r="J143" i="5"/>
  <c r="K136" i="5"/>
  <c r="M107" i="5"/>
  <c r="M101" i="5"/>
  <c r="K96" i="5"/>
  <c r="K87" i="5"/>
  <c r="J82" i="5"/>
  <c r="J73" i="5"/>
  <c r="K66" i="5"/>
  <c r="H56" i="5"/>
  <c r="K52" i="5"/>
  <c r="H45" i="5"/>
  <c r="H42" i="5"/>
  <c r="N38" i="5"/>
  <c r="M28" i="5"/>
  <c r="M21" i="5"/>
  <c r="K14" i="5"/>
  <c r="K11" i="5"/>
  <c r="K129" i="5"/>
  <c r="J91" i="5"/>
  <c r="H77" i="5"/>
  <c r="K69" i="5"/>
  <c r="M62" i="5"/>
  <c r="J59" i="5"/>
  <c r="M48" i="5"/>
  <c r="J38" i="5"/>
  <c r="H28" i="5"/>
  <c r="N24" i="5"/>
  <c r="H17" i="5"/>
  <c r="N122" i="5"/>
  <c r="J111" i="5"/>
  <c r="H100" i="5"/>
  <c r="H86" i="5"/>
  <c r="N65" i="5"/>
  <c r="K55" i="5"/>
  <c r="M51" i="5"/>
  <c r="N44" i="5"/>
  <c r="J41" i="5"/>
  <c r="K34" i="5"/>
  <c r="H24" i="5"/>
  <c r="K20" i="5"/>
  <c r="N13" i="5"/>
  <c r="M39" i="5"/>
  <c r="H22" i="5"/>
  <c r="M177" i="5"/>
  <c r="H65" i="5"/>
  <c r="N61" i="5"/>
  <c r="H51" i="5"/>
  <c r="N47" i="5"/>
  <c r="K37" i="5"/>
  <c r="M30" i="5"/>
  <c r="J27" i="5"/>
  <c r="N16" i="5"/>
  <c r="J13" i="5"/>
  <c r="J10" i="5"/>
  <c r="M53" i="5"/>
  <c r="J36" i="5"/>
  <c r="H12" i="5"/>
  <c r="J199" i="5"/>
  <c r="M146" i="5"/>
  <c r="M115" i="5"/>
  <c r="M71" i="5"/>
  <c r="J68" i="5"/>
  <c r="J61" i="5"/>
  <c r="H54" i="5"/>
  <c r="J47" i="5"/>
  <c r="N33" i="5"/>
  <c r="K23" i="5"/>
  <c r="M19" i="5"/>
  <c r="K160" i="5"/>
  <c r="H126" i="5"/>
  <c r="J120" i="5"/>
  <c r="K109" i="5"/>
  <c r="N103" i="5"/>
  <c r="J98" i="5"/>
  <c r="N93" i="5"/>
  <c r="N79" i="5"/>
  <c r="K64" i="5"/>
  <c r="M57" i="5"/>
  <c r="J50" i="5"/>
  <c r="K43" i="5"/>
  <c r="H33" i="5"/>
  <c r="N29" i="5"/>
  <c r="H19" i="5"/>
  <c r="M12" i="5"/>
  <c r="N88" i="5"/>
  <c r="M83" i="5"/>
  <c r="N74" i="5"/>
  <c r="N70" i="5"/>
  <c r="M60" i="5"/>
  <c r="K46" i="5"/>
  <c r="J29" i="5"/>
  <c r="M15" i="5"/>
  <c r="H4" i="5"/>
  <c r="H7" i="5"/>
  <c r="K6" i="5"/>
  <c r="K5" i="5"/>
  <c r="N4" i="5"/>
  <c r="N7" i="5"/>
  <c r="J6" i="5"/>
  <c r="M5" i="5"/>
  <c r="M4" i="5"/>
  <c r="H6" i="5"/>
  <c r="N8" i="5"/>
  <c r="K4" i="5"/>
  <c r="N9" i="5"/>
  <c r="M6" i="5"/>
  <c r="M8" i="5"/>
  <c r="H9" i="5"/>
  <c r="J4" i="5"/>
  <c r="M9" i="5"/>
  <c r="N6" i="5"/>
  <c r="K8" i="5"/>
  <c r="N5" i="5"/>
  <c r="M7" i="5"/>
  <c r="K9" i="5"/>
  <c r="J5" i="5"/>
  <c r="J8" i="5"/>
  <c r="K7" i="5"/>
  <c r="J9" i="5"/>
  <c r="H5" i="5"/>
  <c r="H8" i="5"/>
  <c r="J7" i="5"/>
  <c r="H114" i="4"/>
  <c r="G7" i="4"/>
  <c r="F212" i="5" s="1"/>
  <c r="B212" i="5" s="1"/>
  <c r="G6" i="4"/>
  <c r="F211" i="5" s="1"/>
  <c r="B211" i="5" s="1"/>
  <c r="G5" i="4"/>
  <c r="F210" i="5" s="1"/>
  <c r="B210" i="5" s="1"/>
  <c r="B114" i="4"/>
  <c r="A106" i="4"/>
  <c r="A98" i="4"/>
  <c r="A90" i="4"/>
  <c r="A82" i="4"/>
  <c r="A74" i="4"/>
  <c r="A66" i="4"/>
  <c r="A58" i="4"/>
  <c r="A50" i="4"/>
  <c r="A42" i="4"/>
  <c r="A34" i="4"/>
  <c r="A26" i="4"/>
  <c r="A18" i="4"/>
  <c r="A9" i="4"/>
  <c r="F8" i="5" s="1"/>
  <c r="B8" i="5" s="1"/>
  <c r="A77" i="4"/>
  <c r="A37" i="4"/>
  <c r="A105" i="4"/>
  <c r="A97" i="4"/>
  <c r="A89" i="4"/>
  <c r="A81" i="4"/>
  <c r="A73" i="4"/>
  <c r="A65" i="4"/>
  <c r="A57" i="4"/>
  <c r="A49" i="4"/>
  <c r="A41" i="4"/>
  <c r="A33" i="4"/>
  <c r="A25" i="4"/>
  <c r="A17" i="4"/>
  <c r="A8" i="4"/>
  <c r="F7" i="5" s="1"/>
  <c r="B7" i="5" s="1"/>
  <c r="A93" i="4"/>
  <c r="A29" i="4"/>
  <c r="A104" i="4"/>
  <c r="A96" i="4"/>
  <c r="A88" i="4"/>
  <c r="A80" i="4"/>
  <c r="A72" i="4"/>
  <c r="A64" i="4"/>
  <c r="A56" i="4"/>
  <c r="A48" i="4"/>
  <c r="A40" i="4"/>
  <c r="A32" i="4"/>
  <c r="A24" i="4"/>
  <c r="A16" i="4"/>
  <c r="A7" i="4"/>
  <c r="F6" i="5" s="1"/>
  <c r="B6" i="5" s="1"/>
  <c r="A85" i="4"/>
  <c r="A45" i="4"/>
  <c r="A111" i="4"/>
  <c r="A103" i="4"/>
  <c r="A95" i="4"/>
  <c r="A87" i="4"/>
  <c r="A79" i="4"/>
  <c r="A71" i="4"/>
  <c r="A63" i="4"/>
  <c r="A55" i="4"/>
  <c r="A47" i="4"/>
  <c r="A39" i="4"/>
  <c r="A31" i="4"/>
  <c r="A23" i="4"/>
  <c r="A15" i="4"/>
  <c r="A6" i="4"/>
  <c r="F5" i="5" s="1"/>
  <c r="B5" i="5" s="1"/>
  <c r="A22" i="4"/>
  <c r="A5" i="4"/>
  <c r="F4" i="5" s="1"/>
  <c r="B4" i="5" s="1"/>
  <c r="A101" i="4"/>
  <c r="A53" i="4"/>
  <c r="A21" i="4"/>
  <c r="A110" i="4"/>
  <c r="A102" i="4"/>
  <c r="A94" i="4"/>
  <c r="A86" i="4"/>
  <c r="A78" i="4"/>
  <c r="A70" i="4"/>
  <c r="A62" i="4"/>
  <c r="A54" i="4"/>
  <c r="A46" i="4"/>
  <c r="A38" i="4"/>
  <c r="A30" i="4"/>
  <c r="A14" i="4"/>
  <c r="A69" i="4"/>
  <c r="A108" i="4"/>
  <c r="A100" i="4"/>
  <c r="A92" i="4"/>
  <c r="A84" i="4"/>
  <c r="A76" i="4"/>
  <c r="A68" i="4"/>
  <c r="A60" i="4"/>
  <c r="A52" i="4"/>
  <c r="A44" i="4"/>
  <c r="A36" i="4"/>
  <c r="A28" i="4"/>
  <c r="A20" i="4"/>
  <c r="A12" i="4"/>
  <c r="A107" i="4"/>
  <c r="A99" i="4"/>
  <c r="A91" i="4"/>
  <c r="A83" i="4"/>
  <c r="A75" i="4"/>
  <c r="A67" i="4"/>
  <c r="A59" i="4"/>
  <c r="A51" i="4"/>
  <c r="A43" i="4"/>
  <c r="A35" i="4"/>
  <c r="A27" i="4"/>
  <c r="A19" i="4"/>
  <c r="A10" i="4"/>
  <c r="F9" i="5" s="1"/>
  <c r="B9" i="5" s="1"/>
  <c r="A109" i="4"/>
  <c r="A61" i="4"/>
  <c r="A13" i="4"/>
  <c r="F413" i="5" l="1"/>
  <c r="B413" i="5" s="1"/>
  <c r="F313" i="5"/>
  <c r="B313" i="5" s="1"/>
  <c r="F355" i="5"/>
  <c r="B355" i="5" s="1"/>
  <c r="F255" i="5"/>
  <c r="B255" i="5" s="1"/>
  <c r="F308" i="5"/>
  <c r="B308" i="5" s="1"/>
  <c r="F408" i="5"/>
  <c r="B408" i="5" s="1"/>
  <c r="F397" i="5"/>
  <c r="B397" i="5" s="1"/>
  <c r="F297" i="5"/>
  <c r="B297" i="5" s="1"/>
  <c r="F237" i="5"/>
  <c r="B237" i="5" s="1"/>
  <c r="F337" i="5"/>
  <c r="B337" i="5" s="1"/>
  <c r="F356" i="5"/>
  <c r="B356" i="5" s="1"/>
  <c r="F256" i="5"/>
  <c r="B256" i="5" s="1"/>
  <c r="F227" i="5"/>
  <c r="B227" i="5" s="1"/>
  <c r="F327" i="5"/>
  <c r="B327" i="5" s="1"/>
  <c r="F347" i="5"/>
  <c r="B347" i="5" s="1"/>
  <c r="F247" i="5"/>
  <c r="B247" i="5" s="1"/>
  <c r="F219" i="5"/>
  <c r="B219" i="5" s="1"/>
  <c r="F319" i="5"/>
  <c r="B319" i="5" s="1"/>
  <c r="F389" i="5"/>
  <c r="B389" i="5" s="1"/>
  <c r="F289" i="5"/>
  <c r="B289" i="5" s="1"/>
  <c r="F229" i="5"/>
  <c r="B229" i="5" s="1"/>
  <c r="F329" i="5"/>
  <c r="B329" i="5" s="1"/>
  <c r="F341" i="5"/>
  <c r="B341" i="5" s="1"/>
  <c r="F241" i="5"/>
  <c r="B241" i="5" s="1"/>
  <c r="F304" i="5"/>
  <c r="B304" i="5" s="1"/>
  <c r="F404" i="5"/>
  <c r="B404" i="5" s="1"/>
  <c r="F333" i="5"/>
  <c r="B333" i="5" s="1"/>
  <c r="F233" i="5"/>
  <c r="B233" i="5" s="1"/>
  <c r="F254" i="5"/>
  <c r="B254" i="5" s="1"/>
  <c r="F354" i="5"/>
  <c r="B354" i="5" s="1"/>
  <c r="F236" i="5"/>
  <c r="B236" i="5" s="1"/>
  <c r="F336" i="5"/>
  <c r="B336" i="5" s="1"/>
  <c r="F325" i="5"/>
  <c r="B325" i="5" s="1"/>
  <c r="F225" i="5"/>
  <c r="B225" i="5" s="1"/>
  <c r="F310" i="5"/>
  <c r="B310" i="5" s="1"/>
  <c r="F410" i="5"/>
  <c r="B410" i="5" s="1"/>
  <c r="F228" i="5"/>
  <c r="B228" i="5" s="1"/>
  <c r="F328" i="5"/>
  <c r="B328" i="5" s="1"/>
  <c r="F382" i="5"/>
  <c r="B382" i="5" s="1"/>
  <c r="F282" i="5"/>
  <c r="B282" i="5" s="1"/>
  <c r="F216" i="5"/>
  <c r="B216" i="5" s="1"/>
  <c r="F316" i="5"/>
  <c r="B316" i="5" s="1"/>
  <c r="F331" i="5"/>
  <c r="B331" i="5" s="1"/>
  <c r="F231" i="5"/>
  <c r="B231" i="5" s="1"/>
  <c r="F338" i="5"/>
  <c r="B338" i="5" s="1"/>
  <c r="F238" i="5"/>
  <c r="B238" i="5" s="1"/>
  <c r="F221" i="5"/>
  <c r="B221" i="5" s="1"/>
  <c r="F321" i="5"/>
  <c r="B321" i="5" s="1"/>
  <c r="F220" i="5"/>
  <c r="B220" i="5" s="1"/>
  <c r="F320" i="5"/>
  <c r="B320" i="5" s="1"/>
  <c r="F405" i="5"/>
  <c r="B405" i="5" s="1"/>
  <c r="F305" i="5"/>
  <c r="B305" i="5" s="1"/>
  <c r="F262" i="5"/>
  <c r="B262" i="5" s="1"/>
  <c r="F362" i="5"/>
  <c r="B362" i="5" s="1"/>
  <c r="F291" i="5"/>
  <c r="B291" i="5" s="1"/>
  <c r="F391" i="5"/>
  <c r="B391" i="5" s="1"/>
  <c r="F348" i="5"/>
  <c r="B348" i="5" s="1"/>
  <c r="F248" i="5"/>
  <c r="B248" i="5" s="1"/>
  <c r="F283" i="5"/>
  <c r="B283" i="5" s="1"/>
  <c r="F383" i="5"/>
  <c r="B383" i="5" s="1"/>
  <c r="F339" i="5"/>
  <c r="B339" i="5" s="1"/>
  <c r="F239" i="5"/>
  <c r="B239" i="5" s="1"/>
  <c r="F292" i="5"/>
  <c r="B292" i="5" s="1"/>
  <c r="F392" i="5"/>
  <c r="B392" i="5" s="1"/>
  <c r="F381" i="5"/>
  <c r="B381" i="5" s="1"/>
  <c r="F281" i="5"/>
  <c r="B281" i="5" s="1"/>
  <c r="F317" i="5"/>
  <c r="B317" i="5" s="1"/>
  <c r="F217" i="5"/>
  <c r="B217" i="5" s="1"/>
  <c r="F395" i="5"/>
  <c r="B395" i="5" s="1"/>
  <c r="F295" i="5"/>
  <c r="B295" i="5" s="1"/>
  <c r="F302" i="5"/>
  <c r="B302" i="5" s="1"/>
  <c r="F402" i="5"/>
  <c r="B402" i="5" s="1"/>
  <c r="F285" i="5"/>
  <c r="B285" i="5" s="1"/>
  <c r="F385" i="5"/>
  <c r="B385" i="5" s="1"/>
  <c r="F384" i="5"/>
  <c r="B384" i="5" s="1"/>
  <c r="F284" i="5"/>
  <c r="B284" i="5" s="1"/>
  <c r="F267" i="5"/>
  <c r="B267" i="5" s="1"/>
  <c r="F367" i="5"/>
  <c r="B367" i="5" s="1"/>
  <c r="F234" i="5"/>
  <c r="B234" i="5" s="1"/>
  <c r="F334" i="5"/>
  <c r="B334" i="5" s="1"/>
  <c r="F373" i="5"/>
  <c r="B373" i="5" s="1"/>
  <c r="F273" i="5"/>
  <c r="B273" i="5" s="1"/>
  <c r="F290" i="5"/>
  <c r="B290" i="5" s="1"/>
  <c r="F390" i="5"/>
  <c r="B390" i="5" s="1"/>
  <c r="F414" i="5"/>
  <c r="B414" i="5" s="1"/>
  <c r="F314" i="5"/>
  <c r="B314" i="5" s="1"/>
  <c r="F387" i="5"/>
  <c r="B387" i="5" s="1"/>
  <c r="F287" i="5"/>
  <c r="B287" i="5" s="1"/>
  <c r="F323" i="5"/>
  <c r="B323" i="5" s="1"/>
  <c r="F223" i="5"/>
  <c r="B223" i="5" s="1"/>
  <c r="F394" i="5"/>
  <c r="B394" i="5" s="1"/>
  <c r="F294" i="5"/>
  <c r="B294" i="5" s="1"/>
  <c r="F230" i="5"/>
  <c r="B230" i="5" s="1"/>
  <c r="F330" i="5"/>
  <c r="B330" i="5" s="1"/>
  <c r="F277" i="5"/>
  <c r="B277" i="5" s="1"/>
  <c r="F377" i="5"/>
  <c r="B377" i="5" s="1"/>
  <c r="F276" i="5"/>
  <c r="B276" i="5" s="1"/>
  <c r="F376" i="5"/>
  <c r="B376" i="5" s="1"/>
  <c r="F298" i="5"/>
  <c r="B298" i="5" s="1"/>
  <c r="F398" i="5"/>
  <c r="B398" i="5" s="1"/>
  <c r="F259" i="5"/>
  <c r="B259" i="5" s="1"/>
  <c r="F359" i="5"/>
  <c r="B359" i="5" s="1"/>
  <c r="F340" i="5"/>
  <c r="B340" i="5" s="1"/>
  <c r="F240" i="5"/>
  <c r="B240" i="5" s="1"/>
  <c r="F245" i="5"/>
  <c r="B245" i="5" s="1"/>
  <c r="F345" i="5"/>
  <c r="B345" i="5" s="1"/>
  <c r="F332" i="5"/>
  <c r="B332" i="5" s="1"/>
  <c r="F232" i="5"/>
  <c r="B232" i="5" s="1"/>
  <c r="F300" i="5"/>
  <c r="B300" i="5" s="1"/>
  <c r="F400" i="5"/>
  <c r="B400" i="5" s="1"/>
  <c r="F403" i="5"/>
  <c r="B403" i="5" s="1"/>
  <c r="F303" i="5"/>
  <c r="B303" i="5" s="1"/>
  <c r="F293" i="5"/>
  <c r="B293" i="5" s="1"/>
  <c r="F393" i="5"/>
  <c r="B393" i="5" s="1"/>
  <c r="F365" i="5"/>
  <c r="B365" i="5" s="1"/>
  <c r="F265" i="5"/>
  <c r="B265" i="5" s="1"/>
  <c r="F274" i="5"/>
  <c r="B274" i="5" s="1"/>
  <c r="F374" i="5"/>
  <c r="B374" i="5" s="1"/>
  <c r="F379" i="5"/>
  <c r="B379" i="5" s="1"/>
  <c r="F279" i="5"/>
  <c r="B279" i="5" s="1"/>
  <c r="F386" i="5"/>
  <c r="B386" i="5" s="1"/>
  <c r="F286" i="5"/>
  <c r="B286" i="5" s="1"/>
  <c r="F269" i="5"/>
  <c r="B269" i="5" s="1"/>
  <c r="F369" i="5"/>
  <c r="B369" i="5" s="1"/>
  <c r="F315" i="5"/>
  <c r="B315" i="5" s="1"/>
  <c r="F415" i="5"/>
  <c r="B415" i="5" s="1"/>
  <c r="F349" i="5"/>
  <c r="B349" i="5" s="1"/>
  <c r="F249" i="5"/>
  <c r="B249" i="5" s="1"/>
  <c r="F380" i="5"/>
  <c r="B380" i="5" s="1"/>
  <c r="F280" i="5"/>
  <c r="B280" i="5" s="1"/>
  <c r="F344" i="5"/>
  <c r="B344" i="5" s="1"/>
  <c r="F244" i="5"/>
  <c r="B244" i="5" s="1"/>
  <c r="F411" i="5"/>
  <c r="B411" i="5" s="1"/>
  <c r="F311" i="5"/>
  <c r="B311" i="5" s="1"/>
  <c r="F301" i="5"/>
  <c r="B301" i="5" s="1"/>
  <c r="F401" i="5"/>
  <c r="B401" i="5" s="1"/>
  <c r="F324" i="5"/>
  <c r="B324" i="5" s="1"/>
  <c r="F224" i="5"/>
  <c r="B224" i="5" s="1"/>
  <c r="F346" i="5"/>
  <c r="B346" i="5" s="1"/>
  <c r="F246" i="5"/>
  <c r="B246" i="5" s="1"/>
  <c r="F275" i="5"/>
  <c r="B275" i="5" s="1"/>
  <c r="F375" i="5"/>
  <c r="B375" i="5" s="1"/>
  <c r="F326" i="5"/>
  <c r="B326" i="5" s="1"/>
  <c r="F226" i="5"/>
  <c r="B226" i="5" s="1"/>
  <c r="F242" i="5"/>
  <c r="B242" i="5" s="1"/>
  <c r="F342" i="5"/>
  <c r="B342" i="5" s="1"/>
  <c r="F322" i="5"/>
  <c r="B322" i="5" s="1"/>
  <c r="F222" i="5"/>
  <c r="B222" i="5" s="1"/>
  <c r="F366" i="5"/>
  <c r="B366" i="5" s="1"/>
  <c r="F266" i="5"/>
  <c r="B266" i="5" s="1"/>
  <c r="F268" i="5"/>
  <c r="B268" i="5" s="1"/>
  <c r="F368" i="5"/>
  <c r="B368" i="5" s="1"/>
  <c r="F251" i="5"/>
  <c r="B251" i="5" s="1"/>
  <c r="F351" i="5"/>
  <c r="B351" i="5" s="1"/>
  <c r="F218" i="5"/>
  <c r="B218" i="5" s="1"/>
  <c r="F318" i="5"/>
  <c r="B318" i="5" s="1"/>
  <c r="F357" i="5"/>
  <c r="B357" i="5" s="1"/>
  <c r="F257" i="5"/>
  <c r="B257" i="5" s="1"/>
  <c r="F388" i="5"/>
  <c r="B388" i="5" s="1"/>
  <c r="F288" i="5"/>
  <c r="B288" i="5" s="1"/>
  <c r="F412" i="5"/>
  <c r="B412" i="5" s="1"/>
  <c r="F312" i="5"/>
  <c r="B312" i="5" s="1"/>
  <c r="F371" i="5"/>
  <c r="B371" i="5" s="1"/>
  <c r="F271" i="5"/>
  <c r="B271" i="5" s="1"/>
  <c r="F306" i="5"/>
  <c r="B306" i="5" s="1"/>
  <c r="F406" i="5"/>
  <c r="B406" i="5" s="1"/>
  <c r="F278" i="5"/>
  <c r="B278" i="5" s="1"/>
  <c r="F378" i="5"/>
  <c r="B378" i="5" s="1"/>
  <c r="F261" i="5"/>
  <c r="B261" i="5" s="1"/>
  <c r="F361" i="5"/>
  <c r="B361" i="5" s="1"/>
  <c r="F396" i="5"/>
  <c r="B396" i="5" s="1"/>
  <c r="F296" i="5"/>
  <c r="B296" i="5" s="1"/>
  <c r="F260" i="5"/>
  <c r="B260" i="5" s="1"/>
  <c r="F360" i="5"/>
  <c r="B360" i="5" s="1"/>
  <c r="F307" i="5"/>
  <c r="B307" i="5" s="1"/>
  <c r="F407" i="5"/>
  <c r="B407" i="5" s="1"/>
  <c r="F243" i="5"/>
  <c r="B243" i="5" s="1"/>
  <c r="F343" i="5"/>
  <c r="B343" i="5" s="1"/>
  <c r="F264" i="5"/>
  <c r="B264" i="5" s="1"/>
  <c r="F364" i="5"/>
  <c r="B364" i="5" s="1"/>
  <c r="F372" i="5"/>
  <c r="B372" i="5" s="1"/>
  <c r="F272" i="5"/>
  <c r="B272" i="5" s="1"/>
  <c r="F363" i="5"/>
  <c r="B363" i="5" s="1"/>
  <c r="F263" i="5"/>
  <c r="B263" i="5" s="1"/>
  <c r="F250" i="5"/>
  <c r="B250" i="5" s="1"/>
  <c r="F350" i="5"/>
  <c r="B350" i="5" s="1"/>
  <c r="F370" i="5"/>
  <c r="B370" i="5" s="1"/>
  <c r="F270" i="5"/>
  <c r="B270" i="5" s="1"/>
  <c r="F358" i="5"/>
  <c r="B358" i="5" s="1"/>
  <c r="F258" i="5"/>
  <c r="B258" i="5" s="1"/>
  <c r="F253" i="5"/>
  <c r="B253" i="5" s="1"/>
  <c r="F353" i="5"/>
  <c r="B353" i="5" s="1"/>
  <c r="F309" i="5"/>
  <c r="B309" i="5" s="1"/>
  <c r="F409" i="5"/>
  <c r="B409" i="5" s="1"/>
  <c r="F252" i="5"/>
  <c r="B252" i="5" s="1"/>
  <c r="F352" i="5"/>
  <c r="B352" i="5" s="1"/>
  <c r="F299" i="5"/>
  <c r="B299" i="5" s="1"/>
  <c r="F399" i="5"/>
  <c r="B399" i="5" s="1"/>
  <c r="F235" i="5"/>
  <c r="B235" i="5" s="1"/>
  <c r="F335" i="5"/>
  <c r="B335" i="5" s="1"/>
  <c r="F52" i="5"/>
  <c r="B52" i="5" s="1"/>
  <c r="F152" i="5"/>
  <c r="B152" i="5" s="1"/>
  <c r="F19" i="5"/>
  <c r="B19" i="5" s="1"/>
  <c r="F119" i="5"/>
  <c r="B119" i="5" s="1"/>
  <c r="F203" i="5"/>
  <c r="B203" i="5" s="1"/>
  <c r="F103" i="5"/>
  <c r="B103" i="5" s="1"/>
  <c r="F73" i="5"/>
  <c r="B73" i="5" s="1"/>
  <c r="F173" i="5"/>
  <c r="B173" i="5" s="1"/>
  <c r="F34" i="5"/>
  <c r="B34" i="5" s="1"/>
  <c r="F134" i="5"/>
  <c r="B134" i="5" s="1"/>
  <c r="F98" i="5"/>
  <c r="B98" i="5" s="1"/>
  <c r="F198" i="5"/>
  <c r="B198" i="5" s="1"/>
  <c r="F60" i="5"/>
  <c r="B60" i="5" s="1"/>
  <c r="F160" i="5"/>
  <c r="B160" i="5" s="1"/>
  <c r="F51" i="5"/>
  <c r="B51" i="5" s="1"/>
  <c r="F151" i="5"/>
  <c r="B151" i="5" s="1"/>
  <c r="F137" i="5"/>
  <c r="B137" i="5" s="1"/>
  <c r="F37" i="5"/>
  <c r="B37" i="5" s="1"/>
  <c r="F201" i="5"/>
  <c r="B201" i="5" s="1"/>
  <c r="F101" i="5"/>
  <c r="B101" i="5" s="1"/>
  <c r="F138" i="5"/>
  <c r="B138" i="5" s="1"/>
  <c r="F38" i="5"/>
  <c r="B38" i="5" s="1"/>
  <c r="F202" i="5"/>
  <c r="B202" i="5" s="1"/>
  <c r="F102" i="5"/>
  <c r="B102" i="5" s="1"/>
  <c r="F147" i="5"/>
  <c r="B147" i="5" s="1"/>
  <c r="F47" i="5"/>
  <c r="B47" i="5" s="1"/>
  <c r="F35" i="5"/>
  <c r="B35" i="5" s="1"/>
  <c r="F135" i="5"/>
  <c r="B135" i="5" s="1"/>
  <c r="F56" i="5"/>
  <c r="B56" i="5" s="1"/>
  <c r="F156" i="5"/>
  <c r="B156" i="5" s="1"/>
  <c r="F29" i="5"/>
  <c r="B29" i="5" s="1"/>
  <c r="F129" i="5"/>
  <c r="B129" i="5" s="1"/>
  <c r="F48" i="5"/>
  <c r="B48" i="5" s="1"/>
  <c r="F148" i="5"/>
  <c r="B148" i="5" s="1"/>
  <c r="F42" i="5"/>
  <c r="B42" i="5" s="1"/>
  <c r="F142" i="5"/>
  <c r="B142" i="5" s="1"/>
  <c r="F99" i="5"/>
  <c r="B99" i="5" s="1"/>
  <c r="F199" i="5"/>
  <c r="B199" i="5" s="1"/>
  <c r="F146" i="5"/>
  <c r="B146" i="5" s="1"/>
  <c r="F46" i="5"/>
  <c r="B46" i="5" s="1"/>
  <c r="F155" i="5"/>
  <c r="B155" i="5" s="1"/>
  <c r="F55" i="5"/>
  <c r="B55" i="5" s="1"/>
  <c r="F75" i="5"/>
  <c r="B75" i="5" s="1"/>
  <c r="F175" i="5"/>
  <c r="B175" i="5" s="1"/>
  <c r="F164" i="5"/>
  <c r="B164" i="5" s="1"/>
  <c r="F64" i="5"/>
  <c r="B64" i="5" s="1"/>
  <c r="F65" i="5"/>
  <c r="B65" i="5" s="1"/>
  <c r="F165" i="5"/>
  <c r="B165" i="5" s="1"/>
  <c r="F130" i="5"/>
  <c r="B130" i="5" s="1"/>
  <c r="F30" i="5"/>
  <c r="B30" i="5" s="1"/>
  <c r="F117" i="5"/>
  <c r="B117" i="5" s="1"/>
  <c r="F17" i="5"/>
  <c r="B17" i="5" s="1"/>
  <c r="F168" i="5"/>
  <c r="B168" i="5" s="1"/>
  <c r="F68" i="5"/>
  <c r="B68" i="5" s="1"/>
  <c r="F209" i="5"/>
  <c r="B209" i="5" s="1"/>
  <c r="F109" i="5"/>
  <c r="B109" i="5" s="1"/>
  <c r="F25" i="5"/>
  <c r="B25" i="5" s="1"/>
  <c r="F125" i="5"/>
  <c r="B125" i="5" s="1"/>
  <c r="F50" i="5"/>
  <c r="B50" i="5" s="1"/>
  <c r="F150" i="5"/>
  <c r="B150" i="5" s="1"/>
  <c r="F176" i="5"/>
  <c r="B176" i="5" s="1"/>
  <c r="F76" i="5"/>
  <c r="B76" i="5" s="1"/>
  <c r="F153" i="5"/>
  <c r="B153" i="5" s="1"/>
  <c r="F53" i="5"/>
  <c r="B53" i="5" s="1"/>
  <c r="F154" i="5"/>
  <c r="B154" i="5" s="1"/>
  <c r="F54" i="5"/>
  <c r="B54" i="5" s="1"/>
  <c r="F163" i="5"/>
  <c r="B163" i="5" s="1"/>
  <c r="F63" i="5"/>
  <c r="B63" i="5" s="1"/>
  <c r="F72" i="5"/>
  <c r="B72" i="5" s="1"/>
  <c r="F172" i="5"/>
  <c r="B172" i="5" s="1"/>
  <c r="F90" i="5"/>
  <c r="B90" i="5" s="1"/>
  <c r="F190" i="5"/>
  <c r="B190" i="5" s="1"/>
  <c r="F194" i="5"/>
  <c r="B194" i="5" s="1"/>
  <c r="F94" i="5"/>
  <c r="B94" i="5" s="1"/>
  <c r="F81" i="5"/>
  <c r="B81" i="5" s="1"/>
  <c r="F181" i="5"/>
  <c r="B181" i="5" s="1"/>
  <c r="F106" i="5"/>
  <c r="B106" i="5" s="1"/>
  <c r="F206" i="5"/>
  <c r="B206" i="5" s="1"/>
  <c r="F145" i="5"/>
  <c r="B145" i="5" s="1"/>
  <c r="F45" i="5"/>
  <c r="B45" i="5" s="1"/>
  <c r="F27" i="5"/>
  <c r="B27" i="5" s="1"/>
  <c r="F127" i="5"/>
  <c r="B127" i="5" s="1"/>
  <c r="F189" i="5"/>
  <c r="B189" i="5" s="1"/>
  <c r="F89" i="5"/>
  <c r="B89" i="5" s="1"/>
  <c r="F67" i="5"/>
  <c r="B67" i="5" s="1"/>
  <c r="F167" i="5"/>
  <c r="B167" i="5" s="1"/>
  <c r="F43" i="5"/>
  <c r="B43" i="5" s="1"/>
  <c r="F143" i="5"/>
  <c r="B143" i="5" s="1"/>
  <c r="F91" i="5"/>
  <c r="B91" i="5" s="1"/>
  <c r="F191" i="5"/>
  <c r="B191" i="5" s="1"/>
  <c r="F33" i="5"/>
  <c r="B33" i="5" s="1"/>
  <c r="F133" i="5"/>
  <c r="B133" i="5" s="1"/>
  <c r="F97" i="5"/>
  <c r="B97" i="5" s="1"/>
  <c r="F197" i="5"/>
  <c r="B197" i="5" s="1"/>
  <c r="F58" i="5"/>
  <c r="B58" i="5" s="1"/>
  <c r="F158" i="5"/>
  <c r="B158" i="5" s="1"/>
  <c r="F112" i="5"/>
  <c r="B112" i="5" s="1"/>
  <c r="F12" i="5"/>
  <c r="B12" i="5" s="1"/>
  <c r="F184" i="5"/>
  <c r="B184" i="5" s="1"/>
  <c r="F84" i="5"/>
  <c r="B84" i="5" s="1"/>
  <c r="F120" i="5"/>
  <c r="B120" i="5" s="1"/>
  <c r="F20" i="5"/>
  <c r="B20" i="5" s="1"/>
  <c r="F161" i="5"/>
  <c r="B161" i="5" s="1"/>
  <c r="F61" i="5"/>
  <c r="B61" i="5" s="1"/>
  <c r="F83" i="5"/>
  <c r="B83" i="5" s="1"/>
  <c r="F183" i="5"/>
  <c r="B183" i="5" s="1"/>
  <c r="F162" i="5"/>
  <c r="B162" i="5" s="1"/>
  <c r="F62" i="5"/>
  <c r="B62" i="5" s="1"/>
  <c r="F171" i="5"/>
  <c r="B171" i="5" s="1"/>
  <c r="F71" i="5"/>
  <c r="B71" i="5" s="1"/>
  <c r="F16" i="5"/>
  <c r="B16" i="5" s="1"/>
  <c r="F116" i="5"/>
  <c r="B116" i="5" s="1"/>
  <c r="F180" i="5"/>
  <c r="B180" i="5" s="1"/>
  <c r="F80" i="5"/>
  <c r="B80" i="5" s="1"/>
  <c r="F41" i="5"/>
  <c r="B41" i="5" s="1"/>
  <c r="F141" i="5"/>
  <c r="B141" i="5" s="1"/>
  <c r="F24" i="5"/>
  <c r="B24" i="5" s="1"/>
  <c r="F124" i="5"/>
  <c r="B124" i="5" s="1"/>
  <c r="F26" i="5"/>
  <c r="B26" i="5" s="1"/>
  <c r="F126" i="5"/>
  <c r="B126" i="5" s="1"/>
  <c r="F139" i="5"/>
  <c r="B139" i="5" s="1"/>
  <c r="F39" i="5"/>
  <c r="B39" i="5" s="1"/>
  <c r="F66" i="5"/>
  <c r="B66" i="5" s="1"/>
  <c r="F166" i="5"/>
  <c r="B166" i="5" s="1"/>
  <c r="F28" i="5"/>
  <c r="B28" i="5" s="1"/>
  <c r="F128" i="5"/>
  <c r="B128" i="5" s="1"/>
  <c r="F92" i="5"/>
  <c r="B92" i="5" s="1"/>
  <c r="F192" i="5"/>
  <c r="B192" i="5" s="1"/>
  <c r="F169" i="5"/>
  <c r="B169" i="5" s="1"/>
  <c r="F69" i="5"/>
  <c r="B69" i="5" s="1"/>
  <c r="F115" i="5"/>
  <c r="B115" i="5" s="1"/>
  <c r="F15" i="5"/>
  <c r="B15" i="5" s="1"/>
  <c r="F88" i="5"/>
  <c r="B88" i="5" s="1"/>
  <c r="F188" i="5"/>
  <c r="B188" i="5" s="1"/>
  <c r="F149" i="5"/>
  <c r="B149" i="5" s="1"/>
  <c r="F49" i="5"/>
  <c r="B49" i="5" s="1"/>
  <c r="F10" i="5"/>
  <c r="B10" i="5" s="1"/>
  <c r="F110" i="5"/>
  <c r="B110" i="5" s="1"/>
  <c r="F74" i="5"/>
  <c r="B74" i="5" s="1"/>
  <c r="F174" i="5"/>
  <c r="B174" i="5" s="1"/>
  <c r="F136" i="5"/>
  <c r="B136" i="5" s="1"/>
  <c r="F36" i="5"/>
  <c r="B36" i="5" s="1"/>
  <c r="F100" i="5"/>
  <c r="B100" i="5" s="1"/>
  <c r="F200" i="5"/>
  <c r="B200" i="5" s="1"/>
  <c r="F113" i="5"/>
  <c r="B113" i="5" s="1"/>
  <c r="F13" i="5"/>
  <c r="B13" i="5" s="1"/>
  <c r="F77" i="5"/>
  <c r="B77" i="5" s="1"/>
  <c r="F177" i="5"/>
  <c r="B177" i="5" s="1"/>
  <c r="F114" i="5"/>
  <c r="B114" i="5" s="1"/>
  <c r="F14" i="5"/>
  <c r="B14" i="5" s="1"/>
  <c r="F178" i="5"/>
  <c r="B178" i="5" s="1"/>
  <c r="F78" i="5"/>
  <c r="B78" i="5" s="1"/>
  <c r="F123" i="5"/>
  <c r="B123" i="5" s="1"/>
  <c r="F23" i="5"/>
  <c r="B23" i="5" s="1"/>
  <c r="F187" i="5"/>
  <c r="B187" i="5" s="1"/>
  <c r="F87" i="5"/>
  <c r="B87" i="5" s="1"/>
  <c r="F132" i="5"/>
  <c r="B132" i="5" s="1"/>
  <c r="F32" i="5"/>
  <c r="B32" i="5" s="1"/>
  <c r="F96" i="5"/>
  <c r="B96" i="5" s="1"/>
  <c r="F196" i="5"/>
  <c r="B196" i="5" s="1"/>
  <c r="F107" i="5"/>
  <c r="B107" i="5" s="1"/>
  <c r="F207" i="5"/>
  <c r="B207" i="5" s="1"/>
  <c r="F193" i="5"/>
  <c r="B193" i="5" s="1"/>
  <c r="F93" i="5"/>
  <c r="B93" i="5" s="1"/>
  <c r="F205" i="5"/>
  <c r="B205" i="5" s="1"/>
  <c r="F105" i="5"/>
  <c r="B105" i="5" s="1"/>
  <c r="F170" i="5"/>
  <c r="B170" i="5" s="1"/>
  <c r="F70" i="5"/>
  <c r="B70" i="5" s="1"/>
  <c r="F179" i="5"/>
  <c r="B179" i="5" s="1"/>
  <c r="F79" i="5"/>
  <c r="B79" i="5" s="1"/>
  <c r="F11" i="5"/>
  <c r="B11" i="5" s="1"/>
  <c r="F111" i="5"/>
  <c r="B111" i="5" s="1"/>
  <c r="F59" i="5"/>
  <c r="B59" i="5" s="1"/>
  <c r="F159" i="5"/>
  <c r="B159" i="5" s="1"/>
  <c r="F57" i="5"/>
  <c r="B57" i="5" s="1"/>
  <c r="F157" i="5"/>
  <c r="B157" i="5" s="1"/>
  <c r="F18" i="5"/>
  <c r="B18" i="5" s="1"/>
  <c r="F118" i="5"/>
  <c r="B118" i="5" s="1"/>
  <c r="F82" i="5"/>
  <c r="B82" i="5" s="1"/>
  <c r="F182" i="5"/>
  <c r="B182" i="5" s="1"/>
  <c r="F144" i="5"/>
  <c r="B144" i="5" s="1"/>
  <c r="F44" i="5"/>
  <c r="B44" i="5" s="1"/>
  <c r="F208" i="5"/>
  <c r="B208" i="5" s="1"/>
  <c r="F108" i="5"/>
  <c r="B108" i="5" s="1"/>
  <c r="F121" i="5"/>
  <c r="B121" i="5" s="1"/>
  <c r="F21" i="5"/>
  <c r="B21" i="5" s="1"/>
  <c r="F185" i="5"/>
  <c r="B185" i="5" s="1"/>
  <c r="F85" i="5"/>
  <c r="B85" i="5" s="1"/>
  <c r="F122" i="5"/>
  <c r="B122" i="5" s="1"/>
  <c r="F22" i="5"/>
  <c r="B22" i="5" s="1"/>
  <c r="F186" i="5"/>
  <c r="B186" i="5" s="1"/>
  <c r="F86" i="5"/>
  <c r="B86" i="5" s="1"/>
  <c r="F131" i="5"/>
  <c r="B131" i="5" s="1"/>
  <c r="F31" i="5"/>
  <c r="B31" i="5" s="1"/>
  <c r="F195" i="5"/>
  <c r="B195" i="5" s="1"/>
  <c r="F95" i="5"/>
  <c r="B95" i="5" s="1"/>
  <c r="F140" i="5"/>
  <c r="B140" i="5" s="1"/>
  <c r="F40" i="5"/>
  <c r="B40" i="5" s="1"/>
  <c r="F204" i="5"/>
  <c r="B204" i="5" s="1"/>
  <c r="F104" i="5"/>
  <c r="B104" i="5" s="1"/>
  <c r="D1" i="4" l="1"/>
  <c r="F4" i="8" s="1"/>
  <c r="D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N1" authorId="0" shapeId="0" xr:uid="{9B4950FF-4A44-44C5-8F94-A266F52C5943}">
      <text>
        <r>
          <rPr>
            <b/>
            <sz val="10"/>
            <color indexed="81"/>
            <rFont val="MS P ゴシック"/>
            <family val="3"/>
            <charset val="128"/>
          </rPr>
          <t>記号の使用
2011.04.02＝ＯＫ
2011/04/02＝ＮＧ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N1" authorId="0" shapeId="0" xr:uid="{17FDB900-1816-4BC6-8EBD-D682CDA25F10}">
      <text>
        <r>
          <rPr>
            <b/>
            <sz val="10"/>
            <color indexed="81"/>
            <rFont val="MS P ゴシック"/>
            <family val="3"/>
            <charset val="128"/>
          </rPr>
          <t>記号の使用
2011.04.02＝ＯＫ
2011/04/02＝ＮＧ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E1" authorId="0" shapeId="0" xr:uid="{124A3FD4-9056-43F8-9B96-8F8DFD221931}">
      <text>
        <r>
          <rPr>
            <sz val="9"/>
            <color indexed="81"/>
            <rFont val="MS P ゴシック"/>
            <family val="3"/>
            <charset val="128"/>
          </rPr>
          <t>男子合計種目</t>
        </r>
      </text>
    </comment>
    <comment ref="F1" authorId="0" shapeId="0" xr:uid="{A014E89E-865F-4129-90CC-9E6E536286E8}">
      <text>
        <r>
          <rPr>
            <sz val="9"/>
            <color indexed="81"/>
            <rFont val="MS P ゴシック"/>
            <family val="3"/>
            <charset val="128"/>
          </rPr>
          <t xml:space="preserve">女子合計種目
</t>
        </r>
      </text>
    </comment>
    <comment ref="G1" authorId="0" shapeId="0" xr:uid="{7A3AA9CE-EA96-4F0B-91B8-4DDA22A3C2D1}">
      <text>
        <r>
          <rPr>
            <sz val="9"/>
            <color indexed="81"/>
            <rFont val="MS P ゴシック"/>
            <family val="3"/>
            <charset val="128"/>
          </rPr>
          <t xml:space="preserve">男女合計種目
</t>
        </r>
      </text>
    </comment>
    <comment ref="I1" authorId="0" shapeId="0" xr:uid="{F053EE9C-FA73-4BCE-BFC3-B146F482FB17}">
      <text>
        <r>
          <rPr>
            <sz val="9"/>
            <color indexed="81"/>
            <rFont val="MS P ゴシック"/>
            <family val="3"/>
            <charset val="128"/>
          </rPr>
          <t>個人種目
合計参加</t>
        </r>
        <r>
          <rPr>
            <b/>
            <sz val="9"/>
            <color indexed="81"/>
            <rFont val="MS P ゴシック"/>
            <family val="3"/>
            <charset val="128"/>
          </rPr>
          <t>費</t>
        </r>
      </text>
    </comment>
    <comment ref="J1" authorId="0" shapeId="0" xr:uid="{22EFF40C-8D93-456E-BE2C-2E0AAC280A93}">
      <text>
        <r>
          <rPr>
            <sz val="9"/>
            <color indexed="81"/>
            <rFont val="MS P ゴシック"/>
            <family val="3"/>
            <charset val="128"/>
          </rPr>
          <t>男女リレー
参加費</t>
        </r>
      </text>
    </comment>
  </commentList>
</comments>
</file>

<file path=xl/sharedStrings.xml><?xml version="1.0" encoding="utf-8"?>
<sst xmlns="http://schemas.openxmlformats.org/spreadsheetml/2006/main" count="2944" uniqueCount="1581">
  <si>
    <t>船橋</t>
  </si>
  <si>
    <t>船橋</t>
    <rPh sb="0" eb="2">
      <t>フナバシ</t>
    </rPh>
    <phoneticPr fontId="1"/>
  </si>
  <si>
    <t>湊</t>
  </si>
  <si>
    <t>湊</t>
    <rPh sb="0" eb="1">
      <t>ミナト</t>
    </rPh>
    <phoneticPr fontId="1"/>
  </si>
  <si>
    <t>宮本</t>
  </si>
  <si>
    <t>船橋若松</t>
  </si>
  <si>
    <t>海神</t>
  </si>
  <si>
    <t>葛飾</t>
  </si>
  <si>
    <t>行田</t>
  </si>
  <si>
    <t>法田</t>
  </si>
  <si>
    <t>船橋旭</t>
  </si>
  <si>
    <t>御滝</t>
  </si>
  <si>
    <t>高根</t>
  </si>
  <si>
    <t>八木が谷</t>
  </si>
  <si>
    <t>金杉台</t>
  </si>
  <si>
    <t>前原</t>
  </si>
  <si>
    <t>二宮</t>
  </si>
  <si>
    <t>飯山満</t>
  </si>
  <si>
    <t>船橋芝山</t>
  </si>
  <si>
    <t>七林</t>
  </si>
  <si>
    <t>高根台</t>
  </si>
  <si>
    <t>習志野台</t>
  </si>
  <si>
    <t>古和釜</t>
  </si>
  <si>
    <t>坪井</t>
  </si>
  <si>
    <t>大穴</t>
  </si>
  <si>
    <t>豊富</t>
  </si>
  <si>
    <t>小室</t>
  </si>
  <si>
    <t>千葉日大一</t>
  </si>
  <si>
    <t>三山</t>
    <rPh sb="0" eb="2">
      <t>ミヤマ</t>
    </rPh>
    <phoneticPr fontId="1"/>
  </si>
  <si>
    <t>三田</t>
    <rPh sb="0" eb="2">
      <t>ミタ</t>
    </rPh>
    <phoneticPr fontId="1"/>
  </si>
  <si>
    <t>習志野一</t>
    <rPh sb="0" eb="3">
      <t>ナラシノ</t>
    </rPh>
    <rPh sb="3" eb="4">
      <t>イチ</t>
    </rPh>
    <phoneticPr fontId="1"/>
  </si>
  <si>
    <t>習志野二</t>
  </si>
  <si>
    <t>習志野三</t>
  </si>
  <si>
    <t>習志野四</t>
  </si>
  <si>
    <t>習志野五</t>
  </si>
  <si>
    <t>習志野六</t>
  </si>
  <si>
    <t>習志野七</t>
  </si>
  <si>
    <t>東邦大東邦</t>
  </si>
  <si>
    <t>八千代</t>
  </si>
  <si>
    <t>睦</t>
  </si>
  <si>
    <t>阿蘇</t>
  </si>
  <si>
    <t>勝田台</t>
  </si>
  <si>
    <t>大和田</t>
  </si>
  <si>
    <t>高津</t>
  </si>
  <si>
    <t>八千代台西</t>
  </si>
  <si>
    <t>村上東</t>
  </si>
  <si>
    <t>東高津</t>
  </si>
  <si>
    <t>村上</t>
  </si>
  <si>
    <t>萱田</t>
  </si>
  <si>
    <t>八千代松陰</t>
  </si>
  <si>
    <t>秀明八千代</t>
  </si>
  <si>
    <t>男子</t>
    <rPh sb="0" eb="2">
      <t>ダンシ</t>
    </rPh>
    <phoneticPr fontId="1"/>
  </si>
  <si>
    <t>競技№</t>
    <rPh sb="0" eb="2">
      <t>キョウギ</t>
    </rPh>
    <phoneticPr fontId="1"/>
  </si>
  <si>
    <t>種目</t>
    <rPh sb="0" eb="2">
      <t>シュモク</t>
    </rPh>
    <phoneticPr fontId="1"/>
  </si>
  <si>
    <t>1年100m</t>
    <rPh sb="1" eb="2">
      <t>ネン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</si>
  <si>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</si>
  <si>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</si>
  <si>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200m</t>
    <phoneticPr fontId="1"/>
  </si>
  <si>
    <t>400m</t>
    <phoneticPr fontId="1"/>
  </si>
  <si>
    <t>800m</t>
    <phoneticPr fontId="1"/>
  </si>
  <si>
    <t>1年1500m</t>
    <rPh sb="1" eb="2">
      <t>ネン</t>
    </rPh>
    <phoneticPr fontId="1"/>
  </si>
  <si>
    <t>1500m</t>
    <phoneticPr fontId="1"/>
  </si>
  <si>
    <t>3000m</t>
    <phoneticPr fontId="1"/>
  </si>
  <si>
    <t>110mH</t>
    <phoneticPr fontId="1"/>
  </si>
  <si>
    <t>400mR</t>
    <phoneticPr fontId="1"/>
  </si>
  <si>
    <t>走高跳</t>
    <rPh sb="0" eb="1">
      <t>ハシ</t>
    </rPh>
    <rPh sb="1" eb="3">
      <t>タカト</t>
    </rPh>
    <phoneticPr fontId="1"/>
  </si>
  <si>
    <t>砲丸投</t>
    <rPh sb="0" eb="3">
      <t>ホウガンナ</t>
    </rPh>
    <phoneticPr fontId="1"/>
  </si>
  <si>
    <t>女子</t>
    <rPh sb="0" eb="2">
      <t>ジョシ</t>
    </rPh>
    <phoneticPr fontId="1"/>
  </si>
  <si>
    <t>100mH</t>
    <phoneticPr fontId="1"/>
  </si>
  <si>
    <t>共通100ｍ</t>
    <rPh sb="0" eb="2">
      <t>キョウツウ</t>
    </rPh>
    <phoneticPr fontId="1"/>
  </si>
  <si>
    <t>1年走幅跳</t>
    <rPh sb="1" eb="2">
      <t>ネン</t>
    </rPh>
    <rPh sb="2" eb="3">
      <t>ハシ</t>
    </rPh>
    <rPh sb="3" eb="5">
      <t>ハバト</t>
    </rPh>
    <phoneticPr fontId="1"/>
  </si>
  <si>
    <t>2年走幅跳</t>
    <rPh sb="1" eb="2">
      <t>ネン</t>
    </rPh>
    <rPh sb="2" eb="3">
      <t>ハシ</t>
    </rPh>
    <rPh sb="3" eb="5">
      <t>ハバト</t>
    </rPh>
    <phoneticPr fontId="1"/>
  </si>
  <si>
    <t>円盤投</t>
    <rPh sb="0" eb="3">
      <t>エンバントウ</t>
    </rPh>
    <phoneticPr fontId="1"/>
  </si>
  <si>
    <t>共通1500m</t>
    <rPh sb="0" eb="2">
      <t>キョウツウ</t>
    </rPh>
    <phoneticPr fontId="1"/>
  </si>
  <si>
    <t>3年走幅跳</t>
    <rPh sb="1" eb="2">
      <t>ネン</t>
    </rPh>
    <rPh sb="2" eb="3">
      <t>ハシ</t>
    </rPh>
    <rPh sb="3" eb="5">
      <t>ハバト</t>
    </rPh>
    <phoneticPr fontId="1"/>
  </si>
  <si>
    <t>共通走幅跳</t>
    <rPh sb="0" eb="2">
      <t>キョウツウ</t>
    </rPh>
    <rPh sb="2" eb="5">
      <t>ハバ</t>
    </rPh>
    <phoneticPr fontId="1"/>
  </si>
  <si>
    <t>1年800m</t>
    <rPh sb="1" eb="2">
      <t>ネン</t>
    </rPh>
    <phoneticPr fontId="1"/>
  </si>
  <si>
    <t>ｵｰﾌﾟﾝ1年100ｍ</t>
    <rPh sb="6" eb="7">
      <t>ネン</t>
    </rPh>
    <phoneticPr fontId="1"/>
  </si>
  <si>
    <t>ｵｰﾌﾟﾝ共通100ｍ</t>
    <rPh sb="5" eb="7">
      <t>キョウツウ</t>
    </rPh>
    <phoneticPr fontId="1"/>
  </si>
  <si>
    <t>ｵｰﾌﾟﾝ1年1500ｍ</t>
    <rPh sb="6" eb="7">
      <t>ネン</t>
    </rPh>
    <phoneticPr fontId="1"/>
  </si>
  <si>
    <t>ｵｰﾌﾟﾝ共通1500ｍ</t>
    <rPh sb="5" eb="7">
      <t>キョウツウ</t>
    </rPh>
    <phoneticPr fontId="1"/>
  </si>
  <si>
    <t>ｵｰﾌﾟﾝ共通走幅跳</t>
    <rPh sb="5" eb="7">
      <t>キョウツウ</t>
    </rPh>
    <rPh sb="7" eb="10">
      <t>ハバ</t>
    </rPh>
    <phoneticPr fontId="1"/>
  </si>
  <si>
    <t>ｵｰﾌﾟﾝ共通砲丸投</t>
    <rPh sb="5" eb="10">
      <t>キョウツウホウ</t>
    </rPh>
    <phoneticPr fontId="1"/>
  </si>
  <si>
    <t>ｵｰﾌﾟﾝ1年800ｍ</t>
    <rPh sb="6" eb="7">
      <t>ネン</t>
    </rPh>
    <phoneticPr fontId="1"/>
  </si>
  <si>
    <t>男女</t>
    <rPh sb="0" eb="2">
      <t>ダンジョ</t>
    </rPh>
    <phoneticPr fontId="1"/>
  </si>
  <si>
    <t>ナンバー</t>
    <phoneticPr fontId="3"/>
  </si>
  <si>
    <t>姓</t>
    <rPh sb="0" eb="1">
      <t>セイ</t>
    </rPh>
    <phoneticPr fontId="3"/>
  </si>
  <si>
    <t>名</t>
    <rPh sb="0" eb="1">
      <t>ナ</t>
    </rPh>
    <phoneticPr fontId="3"/>
  </si>
  <si>
    <t>支部</t>
    <rPh sb="0" eb="2">
      <t>シブ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</si>
  <si>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</si>
  <si>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</si>
  <si>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登録日</t>
    <rPh sb="0" eb="3">
      <t>トウロクビ</t>
    </rPh>
    <phoneticPr fontId="3"/>
  </si>
  <si>
    <t>備考</t>
    <rPh sb="0" eb="2">
      <t>ビコウ</t>
    </rPh>
    <phoneticPr fontId="3"/>
  </si>
  <si>
    <t>備考２</t>
    <rPh sb="0" eb="2">
      <t>ビコウ</t>
    </rPh>
    <phoneticPr fontId="3"/>
  </si>
  <si>
    <t>ﾌﾘｶﾞﾅ(姓)</t>
    <rPh sb="6" eb="7">
      <t>セイ</t>
    </rPh>
    <phoneticPr fontId="3"/>
  </si>
  <si>
    <t>ﾌﾘｶﾞﾅ(名)</t>
    <rPh sb="6" eb="7">
      <t>メイ</t>
    </rPh>
    <phoneticPr fontId="3"/>
  </si>
  <si>
    <t>Familyname</t>
  </si>
  <si>
    <t>Firstname</t>
  </si>
  <si>
    <t>Birthday</t>
    <phoneticPr fontId="3"/>
  </si>
  <si>
    <t>国籍</t>
    <rPh sb="0" eb="2">
      <t>コクセキ</t>
    </rPh>
    <phoneticPr fontId="3"/>
  </si>
  <si>
    <t>支部名</t>
    <rPh sb="0" eb="3">
      <t>シブメイ</t>
    </rPh>
    <phoneticPr fontId="1"/>
  </si>
  <si>
    <t>所属</t>
    <rPh sb="0" eb="2">
      <t>ショゾク</t>
    </rPh>
    <phoneticPr fontId="1"/>
  </si>
  <si>
    <t>出場競技</t>
    <rPh sb="0" eb="2">
      <t>シュツジョウ</t>
    </rPh>
    <rPh sb="2" eb="4">
      <t>キョウギ</t>
    </rPh>
    <phoneticPr fontId="1"/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</si>
  <si>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</si>
  <si>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</si>
  <si>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</si>
  <si>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</si>
  <si>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</si>
  <si>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</si>
  <si>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</si>
  <si>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</si>
  <si>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</si>
  <si>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</si>
  <si>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</si>
  <si>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</si>
  <si>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</si>
  <si>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</si>
  <si>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</si>
  <si>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</si>
  <si>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</si>
  <si>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</si>
  <si>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</si>
  <si>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</si>
  <si>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ﾅﾝﾊﾞｰ</t>
    <phoneticPr fontId="1"/>
  </si>
  <si>
    <t>400mR</t>
  </si>
  <si>
    <t>100mH</t>
  </si>
  <si>
    <t>800m</t>
  </si>
  <si>
    <t/>
  </si>
  <si>
    <t>習志野市立第一中学校</t>
  </si>
  <si>
    <t>習志野市立第二中学校</t>
  </si>
  <si>
    <t>習志野市立第三中学校</t>
  </si>
  <si>
    <t>習志野市立第四中学校</t>
  </si>
  <si>
    <t>習志野市立第五中学校</t>
  </si>
  <si>
    <t>習志野市立第六中学校</t>
  </si>
  <si>
    <t>習志野市立第七中学校</t>
  </si>
  <si>
    <t>八千代市立八千代中学校</t>
  </si>
  <si>
    <t>八千代市立睦中学校</t>
  </si>
  <si>
    <t>八千代市立阿蘇中学校</t>
  </si>
  <si>
    <t>八千代市立勝田台中学校</t>
  </si>
  <si>
    <t>八千代市立大和田中学校</t>
  </si>
  <si>
    <t>八千代市立高津中学校</t>
  </si>
  <si>
    <t>八千代市立八千代台西中学校</t>
  </si>
  <si>
    <t>八千代市立村上東中学校</t>
  </si>
  <si>
    <t>八千代市立東高津中学校</t>
  </si>
  <si>
    <t>八千代市立村上中学校</t>
  </si>
  <si>
    <t>八千代市立萱田中学校</t>
  </si>
  <si>
    <t>八千代松陰中学校</t>
  </si>
  <si>
    <t>秀明八千代中学校</t>
    <rPh sb="2" eb="5">
      <t>ヤチヨ</t>
    </rPh>
    <phoneticPr fontId="1"/>
  </si>
  <si>
    <t>船橋市立船橋中学校</t>
  </si>
  <si>
    <t>船橋市立湊中学校</t>
  </si>
  <si>
    <t>船橋市立宮本中学校</t>
  </si>
  <si>
    <t>船橋市立海神中学校</t>
  </si>
  <si>
    <t>船橋市立葛飾中学校</t>
  </si>
  <si>
    <t>船橋市立行田中学校</t>
  </si>
  <si>
    <t>船橋市立法田中学校</t>
  </si>
  <si>
    <t>船橋市立御滝中学校</t>
  </si>
  <si>
    <t>船橋市立高根中学校</t>
  </si>
  <si>
    <t>船橋市立八木が谷中学校</t>
  </si>
  <si>
    <t>船橋市立金杉台中学校</t>
  </si>
  <si>
    <t>船橋市立前原中学校</t>
  </si>
  <si>
    <t>船橋市立二宮中学校</t>
  </si>
  <si>
    <t>船橋市立飯山満中学校</t>
  </si>
  <si>
    <t>船橋市立七林中学校</t>
  </si>
  <si>
    <t>船橋市立三田中学校</t>
  </si>
  <si>
    <t>船橋市立三山中学校</t>
  </si>
  <si>
    <t>船橋市立高根台中学校</t>
  </si>
  <si>
    <t>船橋市立習志野台中学校</t>
  </si>
  <si>
    <t>船橋市立古和釜中学校</t>
  </si>
  <si>
    <t>船橋市立坪井中学校</t>
  </si>
  <si>
    <t>船橋市立大穴中学校</t>
  </si>
  <si>
    <t>船橋市立豊富中学校</t>
  </si>
  <si>
    <t>船橋市立小室中学校</t>
  </si>
  <si>
    <t>船橋市立若松中学校</t>
    <phoneticPr fontId="1"/>
  </si>
  <si>
    <t>船橋市立旭中学校</t>
    <phoneticPr fontId="1"/>
  </si>
  <si>
    <t>船橋市立芝山中学校</t>
    <phoneticPr fontId="1"/>
  </si>
  <si>
    <t>千葉日本大学第一中学校</t>
    <rPh sb="0" eb="2">
      <t>チバ</t>
    </rPh>
    <rPh sb="2" eb="4">
      <t>ニホン</t>
    </rPh>
    <rPh sb="4" eb="6">
      <t>ダイガク</t>
    </rPh>
    <rPh sb="6" eb="8">
      <t>ダイイチ</t>
    </rPh>
    <rPh sb="8" eb="11">
      <t>チュウガッコウ</t>
    </rPh>
    <phoneticPr fontId="1"/>
  </si>
  <si>
    <t>200m</t>
  </si>
  <si>
    <t>400m</t>
  </si>
  <si>
    <t>3000m</t>
  </si>
  <si>
    <t>110mH</t>
  </si>
  <si>
    <t>1500m</t>
  </si>
  <si>
    <t>EPｱﾅｳﾝｻｰ</t>
  </si>
  <si>
    <t>EPﾃﾞｨｽﾌﾟﾚｲ</t>
  </si>
  <si>
    <t>マーシャル</t>
  </si>
  <si>
    <t>役員庶務係</t>
  </si>
  <si>
    <t>表彰係</t>
  </si>
  <si>
    <t>競技者係</t>
  </si>
  <si>
    <t>風力計測員</t>
  </si>
  <si>
    <t>写真判定員</t>
  </si>
  <si>
    <t>監察員</t>
  </si>
  <si>
    <t>ｽﾀｰﾀｰ・ﾘｺｰﾗｰ</t>
  </si>
  <si>
    <t>出発係</t>
  </si>
  <si>
    <t>跳躍審判員・高</t>
  </si>
  <si>
    <t>跳躍審判員・幅</t>
  </si>
  <si>
    <t>投擲審判員</t>
  </si>
  <si>
    <t>記録情報処理員</t>
    <rPh sb="6" eb="7">
      <t>イン</t>
    </rPh>
    <phoneticPr fontId="1"/>
  </si>
  <si>
    <t>小林</t>
  </si>
  <si>
    <t>田中</t>
  </si>
  <si>
    <t>香取</t>
  </si>
  <si>
    <t>福田</t>
  </si>
  <si>
    <t>八木</t>
  </si>
  <si>
    <t>山田</t>
  </si>
  <si>
    <t>和田</t>
  </si>
  <si>
    <t>大原</t>
  </si>
  <si>
    <t>手順①</t>
    <rPh sb="0" eb="2">
      <t>テジュン</t>
    </rPh>
    <phoneticPr fontId="1"/>
  </si>
  <si>
    <t>正式学校名</t>
    <rPh sb="0" eb="2">
      <t>セイシキ</t>
    </rPh>
    <rPh sb="2" eb="5">
      <t>ガッコウメイ</t>
    </rPh>
    <phoneticPr fontId="1"/>
  </si>
  <si>
    <t>リンク表示</t>
    <rPh sb="3" eb="5">
      <t>ヒョウジ</t>
    </rPh>
    <phoneticPr fontId="1"/>
  </si>
  <si>
    <t>半角数字で入力</t>
    <rPh sb="0" eb="2">
      <t>ハンカク</t>
    </rPh>
    <rPh sb="2" eb="4">
      <t>スウジ</t>
    </rPh>
    <rPh sb="5" eb="7">
      <t>ニュウリョク</t>
    </rPh>
    <phoneticPr fontId="1"/>
  </si>
  <si>
    <t>漢字で入力(名字、名前)</t>
    <rPh sb="0" eb="2">
      <t>カンジ</t>
    </rPh>
    <rPh sb="3" eb="5">
      <t>ニュウリョク</t>
    </rPh>
    <rPh sb="6" eb="8">
      <t>ミョウジ</t>
    </rPh>
    <rPh sb="9" eb="11">
      <t>ナマエ</t>
    </rPh>
    <phoneticPr fontId="1"/>
  </si>
  <si>
    <t>所 属 支 部</t>
    <rPh sb="0" eb="1">
      <t>ショ</t>
    </rPh>
    <rPh sb="2" eb="3">
      <t>ゾク</t>
    </rPh>
    <rPh sb="4" eb="5">
      <t>シ</t>
    </rPh>
    <rPh sb="6" eb="7">
      <t>ブ</t>
    </rPh>
    <phoneticPr fontId="1"/>
  </si>
  <si>
    <t>習志野一</t>
  </si>
  <si>
    <t>東邦</t>
  </si>
  <si>
    <t>習志野1</t>
  </si>
  <si>
    <t>習志野2</t>
  </si>
  <si>
    <t>習志野3</t>
  </si>
  <si>
    <t>習志野4</t>
  </si>
  <si>
    <t>習志野5</t>
  </si>
  <si>
    <t>習志野6</t>
  </si>
  <si>
    <t>習志野7</t>
  </si>
  <si>
    <t>習志野8</t>
  </si>
  <si>
    <t>八千代1</t>
  </si>
  <si>
    <t>八千代2</t>
  </si>
  <si>
    <t>八千代3</t>
  </si>
  <si>
    <t>八千代4</t>
  </si>
  <si>
    <t>八千代5</t>
  </si>
  <si>
    <t>八千代6</t>
  </si>
  <si>
    <t>八千代7</t>
  </si>
  <si>
    <t>八千代8</t>
  </si>
  <si>
    <t>八千代9</t>
  </si>
  <si>
    <t>八千代10</t>
  </si>
  <si>
    <t>八千代11</t>
  </si>
  <si>
    <t>八千代12</t>
  </si>
  <si>
    <t>八千代13</t>
  </si>
  <si>
    <t>秀明大学八千代中学校</t>
  </si>
  <si>
    <t>習志野</t>
    <rPh sb="0" eb="3">
      <t>ナラシノ</t>
    </rPh>
    <phoneticPr fontId="1"/>
  </si>
  <si>
    <t>八千代</t>
    <rPh sb="0" eb="3">
      <t>ヤチヨ</t>
    </rPh>
    <phoneticPr fontId="1"/>
  </si>
  <si>
    <t>支部名</t>
    <rPh sb="0" eb="3">
      <t>シブメイ</t>
    </rPh>
    <phoneticPr fontId="1"/>
  </si>
  <si>
    <t>学校+№</t>
    <rPh sb="0" eb="2">
      <t>ガッコウ</t>
    </rPh>
    <phoneticPr fontId="1"/>
  </si>
  <si>
    <t>略校名</t>
    <rPh sb="0" eb="1">
      <t>リャク</t>
    </rPh>
    <rPh sb="1" eb="3">
      <t>コウメイ</t>
    </rPh>
    <phoneticPr fontId="1"/>
  </si>
  <si>
    <t>№</t>
    <phoneticPr fontId="1"/>
  </si>
  <si>
    <t>支部+№</t>
    <rPh sb="0" eb="2">
      <t>シブ</t>
    </rPh>
    <phoneticPr fontId="1"/>
  </si>
  <si>
    <t>役員名リスト</t>
    <rPh sb="0" eb="3">
      <t>ヤクインメイ</t>
    </rPh>
    <phoneticPr fontId="1"/>
  </si>
  <si>
    <t>リスト</t>
    <phoneticPr fontId="1"/>
  </si>
  <si>
    <t>リスト作成資料</t>
    <rPh sb="3" eb="5">
      <t>サクセイ</t>
    </rPh>
    <rPh sb="5" eb="7">
      <t>シリョウ</t>
    </rPh>
    <phoneticPr fontId="1"/>
  </si>
  <si>
    <t>※ 打ち込みの仕方</t>
    <rPh sb="2" eb="3">
      <t>ウ</t>
    </rPh>
    <rPh sb="4" eb="5">
      <t>コ</t>
    </rPh>
    <rPh sb="7" eb="9">
      <t>シカタ</t>
    </rPh>
    <phoneticPr fontId="1"/>
  </si>
  <si>
    <t>手順②</t>
    <rPh sb="0" eb="2">
      <t>テジュン</t>
    </rPh>
    <phoneticPr fontId="1"/>
  </si>
  <si>
    <t>手順③</t>
    <rPh sb="0" eb="2">
      <t>テジュン</t>
    </rPh>
    <phoneticPr fontId="1"/>
  </si>
  <si>
    <t>男女の登録シートに県登録ＤＡＴＡを貼り付ける</t>
    <rPh sb="0" eb="2">
      <t>ダンジョ</t>
    </rPh>
    <rPh sb="3" eb="5">
      <t>トウロク</t>
    </rPh>
    <rPh sb="9" eb="10">
      <t>ケン</t>
    </rPh>
    <rPh sb="10" eb="12">
      <t>トウロク</t>
    </rPh>
    <rPh sb="17" eb="18">
      <t>ハ</t>
    </rPh>
    <rPh sb="19" eb="20">
      <t>ツ</t>
    </rPh>
    <phoneticPr fontId="1"/>
  </si>
  <si>
    <r>
      <t>　※ セルの行、列の</t>
    </r>
    <r>
      <rPr>
        <u/>
        <sz val="11"/>
        <color theme="1"/>
        <rFont val="游ゴシック"/>
        <family val="3"/>
        <charset val="128"/>
        <scheme val="minor"/>
      </rPr>
      <t>削除や挿入はしない</t>
    </r>
    <rPh sb="6" eb="7">
      <t>ギョウ</t>
    </rPh>
    <rPh sb="8" eb="9">
      <t>レツ</t>
    </rPh>
    <rPh sb="10" eb="12">
      <t>サクジョ</t>
    </rPh>
    <rPh sb="13" eb="15">
      <t>ソウニュウ</t>
    </rPh>
    <phoneticPr fontId="1"/>
  </si>
  <si>
    <t>　※ 登録ナンバー、学年は名前にリンクされている。</t>
    <rPh sb="3" eb="5">
      <t>トウロク</t>
    </rPh>
    <rPh sb="10" eb="12">
      <t>ガクネン</t>
    </rPh>
    <rPh sb="13" eb="15">
      <t>ナマエ</t>
    </rPh>
    <phoneticPr fontId="1"/>
  </si>
  <si>
    <t>手順④</t>
    <rPh sb="0" eb="2">
      <t>テジュン</t>
    </rPh>
    <phoneticPr fontId="1"/>
  </si>
  <si>
    <t>ファイル名を次のようにして送信してください</t>
    <rPh sb="4" eb="5">
      <t>メイ</t>
    </rPh>
    <rPh sb="6" eb="7">
      <t>ツギ</t>
    </rPh>
    <rPh sb="13" eb="15">
      <t>ソウシン</t>
    </rPh>
    <phoneticPr fontId="1"/>
  </si>
  <si>
    <t>送信先アドレス</t>
    <rPh sb="0" eb="3">
      <t>ソウシンサキ</t>
    </rPh>
    <phoneticPr fontId="1"/>
  </si>
  <si>
    <t>　※ 貼り付けは、ナンバーから国籍(A列～O列)まで</t>
    <rPh sb="3" eb="4">
      <t>ハ</t>
    </rPh>
    <rPh sb="5" eb="6">
      <t>ツ</t>
    </rPh>
    <rPh sb="15" eb="17">
      <t>コクセキ</t>
    </rPh>
    <rPh sb="19" eb="20">
      <t>レツ</t>
    </rPh>
    <rPh sb="22" eb="23">
      <t>レツ</t>
    </rPh>
    <phoneticPr fontId="1"/>
  </si>
  <si>
    <t>氏　名</t>
    <rPh sb="0" eb="1">
      <t>シ</t>
    </rPh>
    <rPh sb="2" eb="3">
      <t>ナ</t>
    </rPh>
    <phoneticPr fontId="1"/>
  </si>
  <si>
    <t>記　録</t>
    <rPh sb="0" eb="1">
      <t>キ</t>
    </rPh>
    <rPh sb="2" eb="3">
      <t>ロク</t>
    </rPh>
    <phoneticPr fontId="1"/>
  </si>
  <si>
    <t>千　葉</t>
  </si>
  <si>
    <t>船橋</t>
    <rPh sb="0" eb="2">
      <t>フナバシ</t>
    </rPh>
    <phoneticPr fontId="1"/>
  </si>
  <si>
    <t>船橋1</t>
  </si>
  <si>
    <t>船橋2</t>
  </si>
  <si>
    <t>船橋3</t>
  </si>
  <si>
    <t>船橋4</t>
  </si>
  <si>
    <t>船橋若松</t>
    <rPh sb="0" eb="2">
      <t>フナバシ</t>
    </rPh>
    <phoneticPr fontId="1"/>
  </si>
  <si>
    <t>船橋5</t>
  </si>
  <si>
    <t>船橋6</t>
  </si>
  <si>
    <t>船橋7</t>
  </si>
  <si>
    <t>船橋8</t>
  </si>
  <si>
    <t>船橋9</t>
  </si>
  <si>
    <t>船橋10</t>
  </si>
  <si>
    <t>船橋11</t>
  </si>
  <si>
    <t>船橋12</t>
  </si>
  <si>
    <t>船橋13</t>
  </si>
  <si>
    <t>船橋14</t>
  </si>
  <si>
    <t>船橋15</t>
  </si>
  <si>
    <t>船橋16</t>
  </si>
  <si>
    <t>船橋17</t>
  </si>
  <si>
    <t>船橋芝山</t>
    <rPh sb="0" eb="2">
      <t>フナバシ</t>
    </rPh>
    <phoneticPr fontId="1"/>
  </si>
  <si>
    <t>船橋18</t>
  </si>
  <si>
    <t>船橋19</t>
  </si>
  <si>
    <t>三田</t>
  </si>
  <si>
    <t>船橋20</t>
  </si>
  <si>
    <t>三山</t>
  </si>
  <si>
    <t>船橋21</t>
  </si>
  <si>
    <t>船橋22</t>
  </si>
  <si>
    <t>船橋23</t>
  </si>
  <si>
    <t>船橋24</t>
  </si>
  <si>
    <t>船橋25</t>
  </si>
  <si>
    <t>大穴中</t>
  </si>
  <si>
    <t>船橋26</t>
  </si>
  <si>
    <t>船橋27</t>
  </si>
  <si>
    <t>船橋28</t>
  </si>
  <si>
    <t>船橋市立若松中学校</t>
  </si>
  <si>
    <t>船橋市立旭中学校</t>
  </si>
  <si>
    <t>船橋市立芝山中学校</t>
  </si>
  <si>
    <t>種目ｺｰﾄﾞ</t>
    <rPh sb="0" eb="2">
      <t>シュモク</t>
    </rPh>
    <phoneticPr fontId="1"/>
  </si>
  <si>
    <t>学校ｺｰﾄﾞ</t>
    <rPh sb="0" eb="2">
      <t>ガッコウ</t>
    </rPh>
    <phoneticPr fontId="1"/>
  </si>
  <si>
    <t>正式学校名</t>
    <rPh sb="0" eb="2">
      <t>セイシキ</t>
    </rPh>
    <rPh sb="2" eb="5">
      <t>ガッコウメイ</t>
    </rPh>
    <phoneticPr fontId="1"/>
  </si>
  <si>
    <t>№</t>
    <phoneticPr fontId="1"/>
  </si>
  <si>
    <t>略校名</t>
    <rPh sb="0" eb="1">
      <t>リャク</t>
    </rPh>
    <rPh sb="1" eb="3">
      <t>コウメイ</t>
    </rPh>
    <phoneticPr fontId="1"/>
  </si>
  <si>
    <t>種　目</t>
    <rPh sb="0" eb="1">
      <t>シュ</t>
    </rPh>
    <rPh sb="2" eb="3">
      <t>メ</t>
    </rPh>
    <phoneticPr fontId="1"/>
  </si>
  <si>
    <t>手順⑤</t>
    <rPh sb="0" eb="2">
      <t>テジュン</t>
    </rPh>
    <phoneticPr fontId="1"/>
  </si>
  <si>
    <t>プルダウンリストより選択</t>
    <rPh sb="10" eb="12">
      <t>センタク</t>
    </rPh>
    <phoneticPr fontId="1"/>
  </si>
  <si>
    <r>
      <t>　※ 例　5分21秒　→　</t>
    </r>
    <r>
      <rPr>
        <b/>
        <sz val="12"/>
        <color theme="1"/>
        <rFont val="ＭＳ Ｐゴシック"/>
        <family val="3"/>
        <charset val="128"/>
      </rPr>
      <t>○ 5.21.00　　Ｘ 5.21</t>
    </r>
    <rPh sb="3" eb="4">
      <t>レイ</t>
    </rPh>
    <rPh sb="6" eb="7">
      <t>フン</t>
    </rPh>
    <rPh sb="9" eb="10">
      <t>ビョウ</t>
    </rPh>
    <phoneticPr fontId="1"/>
  </si>
  <si>
    <r>
      <t>短距離、跳躍、投擲　→　</t>
    </r>
    <r>
      <rPr>
        <b/>
        <sz val="12"/>
        <color theme="1"/>
        <rFont val="ＭＳ Ｐゴシック"/>
        <family val="3"/>
        <charset val="128"/>
      </rPr>
      <t>10.02</t>
    </r>
    <r>
      <rPr>
        <sz val="11"/>
        <color theme="1"/>
        <rFont val="ＭＳ Ｐゴシック"/>
        <family val="3"/>
        <charset val="128"/>
      </rPr>
      <t>　小数点(ﾄﾞｯﾄ)</t>
    </r>
    <r>
      <rPr>
        <b/>
        <sz val="11"/>
        <color theme="1"/>
        <rFont val="ＭＳ Ｐゴシック"/>
        <family val="3"/>
        <charset val="128"/>
      </rPr>
      <t>1個</t>
    </r>
    <rPh sb="0" eb="3">
      <t>タンキョリ</t>
    </rPh>
    <rPh sb="4" eb="6">
      <t>チョウヤク</t>
    </rPh>
    <rPh sb="7" eb="9">
      <t>トウテキ</t>
    </rPh>
    <phoneticPr fontId="1"/>
  </si>
  <si>
    <r>
      <t>中、長距離　→　</t>
    </r>
    <r>
      <rPr>
        <b/>
        <sz val="12"/>
        <color theme="1"/>
        <rFont val="ＭＳ Ｐゴシック"/>
        <family val="3"/>
        <charset val="128"/>
      </rPr>
      <t>10.10.20</t>
    </r>
    <r>
      <rPr>
        <sz val="11"/>
        <color theme="1"/>
        <rFont val="ＭＳ Ｐゴシック"/>
        <family val="3"/>
        <charset val="128"/>
      </rPr>
      <t>　小数点(ﾄﾞｯﾄ)</t>
    </r>
    <r>
      <rPr>
        <b/>
        <sz val="11"/>
        <color theme="1"/>
        <rFont val="ＭＳ Ｐゴシック"/>
        <family val="3"/>
        <charset val="128"/>
      </rPr>
      <t>2個</t>
    </r>
    <rPh sb="0" eb="1">
      <t>チュウ</t>
    </rPh>
    <rPh sb="2" eb="5">
      <t>チョウキョリ</t>
    </rPh>
    <phoneticPr fontId="1"/>
  </si>
  <si>
    <t>ID</t>
    <phoneticPr fontId="3"/>
  </si>
  <si>
    <t>支部</t>
    <rPh sb="0" eb="2">
      <t>シブ</t>
    </rPh>
    <phoneticPr fontId="1"/>
  </si>
  <si>
    <t>学校名</t>
    <rPh sb="0" eb="3">
      <t>ガッコウメイ</t>
    </rPh>
    <phoneticPr fontId="1"/>
  </si>
  <si>
    <t>千葉</t>
  </si>
  <si>
    <t>加曽利</t>
  </si>
  <si>
    <t>千葉市立加曽利中学校</t>
  </si>
  <si>
    <t>末広</t>
  </si>
  <si>
    <t>千葉市立末広中学校</t>
  </si>
  <si>
    <t>葛城</t>
  </si>
  <si>
    <t>千葉市立葛城中学校</t>
  </si>
  <si>
    <t>椿森</t>
  </si>
  <si>
    <t>千葉市立椿森中学校</t>
  </si>
  <si>
    <t>緑町</t>
  </si>
  <si>
    <t>千葉市立緑町中学校</t>
  </si>
  <si>
    <t>小中台</t>
  </si>
  <si>
    <t>千葉市立小中台中学校</t>
  </si>
  <si>
    <t>花園</t>
  </si>
  <si>
    <t>千葉市立花園中学校</t>
  </si>
  <si>
    <t>新宿</t>
  </si>
  <si>
    <t>千葉市立新宿中学校</t>
  </si>
  <si>
    <t>蘇我</t>
  </si>
  <si>
    <t>千葉市立蘇我中学校</t>
  </si>
  <si>
    <t>犢橋</t>
  </si>
  <si>
    <t>千葉市立犢橋中学校</t>
  </si>
  <si>
    <t>幕張</t>
  </si>
  <si>
    <t>千葉市立幕張中学校</t>
  </si>
  <si>
    <t>生浜</t>
  </si>
  <si>
    <t>千葉市立生浜中学校</t>
  </si>
  <si>
    <t>誉田</t>
  </si>
  <si>
    <t>千葉市立誉田中学校</t>
  </si>
  <si>
    <t>轟町</t>
  </si>
  <si>
    <t>千葉市立轟町中学校</t>
  </si>
  <si>
    <t>松ケ丘</t>
  </si>
  <si>
    <t>千葉市立松ケ丘中学校</t>
  </si>
  <si>
    <t>白井</t>
  </si>
  <si>
    <t>千葉市立白井中学校</t>
  </si>
  <si>
    <t>更科</t>
  </si>
  <si>
    <t>千葉市立更科中学校</t>
  </si>
  <si>
    <t>川戸</t>
  </si>
  <si>
    <t>千葉市立川戸中学校</t>
  </si>
  <si>
    <t>稲毛</t>
  </si>
  <si>
    <t>千葉市立稲毛中学校</t>
  </si>
  <si>
    <t>千草台</t>
  </si>
  <si>
    <t>千葉市立千草台中学校</t>
  </si>
  <si>
    <t>花見川一</t>
  </si>
  <si>
    <t>千葉市立花見川第一中学校</t>
  </si>
  <si>
    <t>幸町一</t>
  </si>
  <si>
    <t>千葉市立幸町第一中学校</t>
  </si>
  <si>
    <t>土気</t>
  </si>
  <si>
    <t>千葉市立土気中学校</t>
  </si>
  <si>
    <t>千城台西</t>
  </si>
  <si>
    <t>千葉市立千城台西中学校</t>
  </si>
  <si>
    <t>星久喜</t>
  </si>
  <si>
    <t>千葉市立星久喜中学校</t>
  </si>
  <si>
    <t>こてはし台</t>
  </si>
  <si>
    <t>千葉市立こてはし台中学校</t>
  </si>
  <si>
    <t>さつきが丘</t>
  </si>
  <si>
    <t>千葉市立さつきが丘中学校</t>
  </si>
  <si>
    <t>高洲一</t>
  </si>
  <si>
    <t>千葉市立高洲第一中学校</t>
  </si>
  <si>
    <t>大宮</t>
  </si>
  <si>
    <t>千葉市立大宮中学校</t>
  </si>
  <si>
    <t>草野</t>
  </si>
  <si>
    <t>千葉市立草野中学校</t>
  </si>
  <si>
    <t>真砂一</t>
  </si>
  <si>
    <t>千葉市立真砂第一中学校</t>
  </si>
  <si>
    <t>真砂二</t>
  </si>
  <si>
    <t>千葉市立真砂第二中学校</t>
  </si>
  <si>
    <t>幕張西</t>
  </si>
  <si>
    <t>千葉市立幕張西中学校</t>
  </si>
  <si>
    <t>都賀</t>
  </si>
  <si>
    <t>千葉市立都賀中学校</t>
  </si>
  <si>
    <t>千城台南</t>
  </si>
  <si>
    <t>千葉市立千城台南中学校</t>
  </si>
  <si>
    <t>高洲二</t>
  </si>
  <si>
    <t>千葉市立高洲第二中学校</t>
  </si>
  <si>
    <t>みつわ台</t>
  </si>
  <si>
    <t>千葉市立みつわ台中学校</t>
  </si>
  <si>
    <t>緑が丘</t>
  </si>
  <si>
    <t>千葉市立緑が丘中学校</t>
  </si>
  <si>
    <t>花見川二</t>
  </si>
  <si>
    <t>千葉市立花見川第二中学校</t>
  </si>
  <si>
    <t>大戸</t>
  </si>
  <si>
    <t>千葉市立天戸中学校</t>
  </si>
  <si>
    <t>若松</t>
  </si>
  <si>
    <t>千葉市立若松中学校</t>
  </si>
  <si>
    <t>高浜</t>
  </si>
  <si>
    <t>千葉市立高浜中学校</t>
  </si>
  <si>
    <t>幸町二</t>
  </si>
  <si>
    <t>千葉市立幸町第二中学校</t>
  </si>
  <si>
    <t>磯辺一</t>
  </si>
  <si>
    <t>千葉市立磯辺第一中学校</t>
  </si>
  <si>
    <t>山王</t>
  </si>
  <si>
    <t>千葉市立山王中学校</t>
  </si>
  <si>
    <t>稲浜</t>
  </si>
  <si>
    <t>千葉市立稲浜中学校</t>
  </si>
  <si>
    <t>朝日ケ丘</t>
  </si>
  <si>
    <t>千葉市立朝日ケ丘中学校</t>
  </si>
  <si>
    <t>貝塚</t>
  </si>
  <si>
    <t>千葉市立貝塚中学校</t>
  </si>
  <si>
    <t>越智</t>
  </si>
  <si>
    <t>千葉市立越智中学校</t>
  </si>
  <si>
    <t>磯辺二</t>
  </si>
  <si>
    <t>千葉市立磯辺第二中学校</t>
  </si>
  <si>
    <t>泉谷</t>
  </si>
  <si>
    <t>千葉市立泉谷中学校</t>
  </si>
  <si>
    <t>幕張本郷</t>
  </si>
  <si>
    <t>千葉市立幕張本郷中学校</t>
  </si>
  <si>
    <t>土気南</t>
  </si>
  <si>
    <t>千葉市立土気南中学校</t>
  </si>
  <si>
    <t>打瀬</t>
  </si>
  <si>
    <t>千葉市立打瀬中学校</t>
  </si>
  <si>
    <t>有吉</t>
  </si>
  <si>
    <t>千葉市立有吉中学校</t>
  </si>
  <si>
    <t>大椎</t>
  </si>
  <si>
    <t>千葉市立大椎中学校</t>
  </si>
  <si>
    <t>千葉大附属</t>
  </si>
  <si>
    <t>千葉大学教育学部附属中学校</t>
  </si>
  <si>
    <t>渋谷幕張</t>
  </si>
  <si>
    <t>渋谷教育学園幕張高校付属中学校</t>
  </si>
  <si>
    <t>昭和秀英</t>
  </si>
  <si>
    <t>昭和学院秀英中学校</t>
  </si>
  <si>
    <t>千葉聾学校</t>
  </si>
  <si>
    <t>千葉県立千葉聾学校</t>
  </si>
  <si>
    <t>千葉日本大学第一中学校</t>
  </si>
  <si>
    <t>市川浦安</t>
    <rPh sb="0" eb="2">
      <t>イチカワ</t>
    </rPh>
    <rPh sb="2" eb="4">
      <t>ウラヤス</t>
    </rPh>
    <phoneticPr fontId="1"/>
  </si>
  <si>
    <t>市川一</t>
  </si>
  <si>
    <t>市川市立第一中学校</t>
  </si>
  <si>
    <t>市川二</t>
  </si>
  <si>
    <t>市川市立第二中学校</t>
  </si>
  <si>
    <t>市川三</t>
  </si>
  <si>
    <t>市川市立第三中学校</t>
  </si>
  <si>
    <t>市川四</t>
  </si>
  <si>
    <t>市川市立第四中学校</t>
  </si>
  <si>
    <t>市川五</t>
  </si>
  <si>
    <t>市川市立第五中学校</t>
  </si>
  <si>
    <t>市川六</t>
  </si>
  <si>
    <t>市川市立第六中学校</t>
  </si>
  <si>
    <t>市川七</t>
  </si>
  <si>
    <t>市川市立第七中学校</t>
  </si>
  <si>
    <t>市川八</t>
  </si>
  <si>
    <t>市川市立第八中学校</t>
  </si>
  <si>
    <t>下貝塚</t>
  </si>
  <si>
    <t>市川市立下貝塚中学校</t>
  </si>
  <si>
    <t>高谷</t>
  </si>
  <si>
    <t>市川市立高谷中学校</t>
  </si>
  <si>
    <t>福栄</t>
  </si>
  <si>
    <t>市川市立福栄中学校</t>
  </si>
  <si>
    <t>東国分</t>
  </si>
  <si>
    <t>市川市立東国分中学校</t>
  </si>
  <si>
    <t>大洲</t>
  </si>
  <si>
    <t>市川市立大洲中学校</t>
  </si>
  <si>
    <t>塩浜</t>
  </si>
  <si>
    <t>市川市立塩浜中学校</t>
  </si>
  <si>
    <t>南行徳</t>
  </si>
  <si>
    <t>市川市立南行徳中学校</t>
  </si>
  <si>
    <t>妙典</t>
  </si>
  <si>
    <t>市川市立妙典中学校</t>
  </si>
  <si>
    <t>浦安</t>
  </si>
  <si>
    <t>浦安市立浦安中学校</t>
  </si>
  <si>
    <t>堀江</t>
  </si>
  <si>
    <t>浦安市立堀江中学校</t>
  </si>
  <si>
    <t>見明川</t>
  </si>
  <si>
    <t>浦安市立見明川中学校</t>
  </si>
  <si>
    <t>入船</t>
  </si>
  <si>
    <t>浦安市立入船中学校</t>
  </si>
  <si>
    <t>富岡</t>
  </si>
  <si>
    <t>浦安市立富岡中学校</t>
  </si>
  <si>
    <t>美浜</t>
  </si>
  <si>
    <t>浦安市立美浜中学校</t>
  </si>
  <si>
    <t>日の出</t>
  </si>
  <si>
    <t>浦安市立日の出中学校</t>
  </si>
  <si>
    <t>明海</t>
  </si>
  <si>
    <t>浦安市立明海中学校</t>
  </si>
  <si>
    <t>東海大浦安</t>
  </si>
  <si>
    <t>東海大学付属浦安中学校</t>
  </si>
  <si>
    <t>筑波大付属</t>
  </si>
  <si>
    <t>筑波大付属聾学校中等部</t>
  </si>
  <si>
    <t>市川</t>
  </si>
  <si>
    <t>市川中学校</t>
  </si>
  <si>
    <t>昭和学院</t>
  </si>
  <si>
    <t>昭和学院中学校</t>
  </si>
  <si>
    <t>和洋国府台女子</t>
  </si>
  <si>
    <t>和洋国府台女子中学校</t>
  </si>
  <si>
    <t>国府台女子</t>
  </si>
  <si>
    <t>国府台女子学院中等部</t>
  </si>
  <si>
    <t>日出学園</t>
  </si>
  <si>
    <t>日出学園中学校</t>
  </si>
  <si>
    <t>東京学館浦安中</t>
  </si>
  <si>
    <t>東京学館浦安中学校</t>
  </si>
  <si>
    <t>松戸</t>
  </si>
  <si>
    <t>松戸一</t>
  </si>
  <si>
    <t>松戸市立第一中学校</t>
  </si>
  <si>
    <t>松戸二</t>
  </si>
  <si>
    <t>松戸市立第二中学校</t>
  </si>
  <si>
    <t>松戸三</t>
  </si>
  <si>
    <t>松戸市立第三中学校</t>
  </si>
  <si>
    <t>松戸四</t>
  </si>
  <si>
    <t>松戸市立第四中学校</t>
  </si>
  <si>
    <t>松戸五</t>
  </si>
  <si>
    <t>松戸市立第五中学校</t>
  </si>
  <si>
    <t>松戸六</t>
  </si>
  <si>
    <t>松戸市立第六中学校</t>
  </si>
  <si>
    <t>小金</t>
  </si>
  <si>
    <t>松戸市立小金中学校</t>
  </si>
  <si>
    <t>常盤平</t>
  </si>
  <si>
    <t>松戸市立常盤平中学校</t>
  </si>
  <si>
    <t>栗ケ沢</t>
  </si>
  <si>
    <t>松戸市立栗ケ沢中学校</t>
  </si>
  <si>
    <t>六実</t>
  </si>
  <si>
    <t>松戸市立六実中学校</t>
  </si>
  <si>
    <t>小金南</t>
  </si>
  <si>
    <t>松戸市立小金南中学校</t>
  </si>
  <si>
    <t>古ケ崎</t>
  </si>
  <si>
    <t>松戸市立古ケ崎中学校</t>
  </si>
  <si>
    <t>牧野原</t>
  </si>
  <si>
    <t>松戸市立牧野原中学校</t>
  </si>
  <si>
    <t>河原塚</t>
  </si>
  <si>
    <t>松戸市立河原塚中学校</t>
  </si>
  <si>
    <t>根木内</t>
  </si>
  <si>
    <t>松戸市立根木内中学校</t>
  </si>
  <si>
    <t>新松戸南</t>
  </si>
  <si>
    <t>松戸市立新松戸南中学校</t>
  </si>
  <si>
    <t>新松戸北</t>
  </si>
  <si>
    <t>松戸市立新松戸北中学校</t>
  </si>
  <si>
    <t>金ケ作</t>
  </si>
  <si>
    <t>松戸市立金ケ作中学校</t>
  </si>
  <si>
    <t>和名ケ谷</t>
  </si>
  <si>
    <t>松戸市立和名ケ谷中学校</t>
  </si>
  <si>
    <t>旭町</t>
  </si>
  <si>
    <t>松戸市立旭町中学校</t>
  </si>
  <si>
    <t>小金北</t>
  </si>
  <si>
    <t>松戸市立小金北中学校</t>
  </si>
  <si>
    <t>聖徳</t>
  </si>
  <si>
    <t>聖徳大学付属中学校</t>
  </si>
  <si>
    <t>習志野</t>
  </si>
  <si>
    <t>柏</t>
  </si>
  <si>
    <t>柏市立柏中学校</t>
  </si>
  <si>
    <t>柏二</t>
  </si>
  <si>
    <t>柏市立柏第二中学校</t>
  </si>
  <si>
    <t>柏土</t>
  </si>
  <si>
    <t>柏市立土中学校</t>
  </si>
  <si>
    <t>富勢</t>
  </si>
  <si>
    <t>柏市立富勢中学校</t>
  </si>
  <si>
    <t>柏市立田中中学校</t>
  </si>
  <si>
    <t>光ケ丘</t>
  </si>
  <si>
    <t>柏市立光ケ丘中学校</t>
  </si>
  <si>
    <t>柏三</t>
  </si>
  <si>
    <t>柏市立柏第三中学校</t>
  </si>
  <si>
    <t>柏四</t>
  </si>
  <si>
    <t>柏市立柏第四中学校</t>
  </si>
  <si>
    <t>柏南部</t>
  </si>
  <si>
    <t>柏市立南部中学校</t>
  </si>
  <si>
    <t>柏五</t>
  </si>
  <si>
    <t>柏市立柏第五中学校</t>
  </si>
  <si>
    <t>酒井根</t>
  </si>
  <si>
    <t>柏市立酒井根中学校</t>
  </si>
  <si>
    <t>西原</t>
  </si>
  <si>
    <t>柏市立西原中学校</t>
  </si>
  <si>
    <t>逆井</t>
  </si>
  <si>
    <t>柏市立逆井中学校</t>
  </si>
  <si>
    <t>松葉</t>
  </si>
  <si>
    <t>柏市立松葉中学校</t>
  </si>
  <si>
    <t>中原</t>
  </si>
  <si>
    <t>柏市立中原中学校</t>
  </si>
  <si>
    <t>豊四季</t>
  </si>
  <si>
    <t>柏市立豊四季中学校</t>
  </si>
  <si>
    <t>芝浦工大柏</t>
  </si>
  <si>
    <t>芝浦工業大学柏中学校</t>
  </si>
  <si>
    <t>風早</t>
  </si>
  <si>
    <t>柏市立風早中学校</t>
  </si>
  <si>
    <t>手賀</t>
  </si>
  <si>
    <t>柏市立手賀中学校</t>
  </si>
  <si>
    <t>大津ケ丘</t>
  </si>
  <si>
    <t>柏市立大津ケ丘中学校</t>
  </si>
  <si>
    <t>高柳</t>
  </si>
  <si>
    <t>柏市立高柳中学校</t>
  </si>
  <si>
    <t>葛南</t>
  </si>
  <si>
    <t>我孫子</t>
  </si>
  <si>
    <t>我孫子市立我孫子中学校</t>
  </si>
  <si>
    <t>湖北</t>
  </si>
  <si>
    <t>我孫子市立湖北中学校</t>
  </si>
  <si>
    <t>布佐</t>
  </si>
  <si>
    <t>我孫子市立布佐中学校</t>
  </si>
  <si>
    <t>湖北台</t>
  </si>
  <si>
    <t>我孫子市立湖北台中学校</t>
  </si>
  <si>
    <t>久寺家</t>
  </si>
  <si>
    <t>我孫子市立久寺家中学校</t>
  </si>
  <si>
    <t>白山</t>
  </si>
  <si>
    <t>我孫子市立白山中学校</t>
  </si>
  <si>
    <t>鎌ヶ谷</t>
  </si>
  <si>
    <t>鎌ヶ谷市立鎌ケ谷中学校</t>
  </si>
  <si>
    <t>鎌ヶ谷二</t>
  </si>
  <si>
    <t>鎌ヶ谷市立第二中学校</t>
  </si>
  <si>
    <t>鎌ヶ谷三</t>
  </si>
  <si>
    <t>鎌ヶ谷市立第三中学校</t>
  </si>
  <si>
    <t>鎌ヶ谷四</t>
  </si>
  <si>
    <t>鎌ヶ谷市立第四中学校</t>
  </si>
  <si>
    <t>鎌ヶ谷五</t>
  </si>
  <si>
    <t>鎌ヶ谷市立第五中学校</t>
  </si>
  <si>
    <t>葛北</t>
  </si>
  <si>
    <t>野田一</t>
  </si>
  <si>
    <t>野田市立第一中学校</t>
  </si>
  <si>
    <t>野田二</t>
  </si>
  <si>
    <t>野田市立第二中学校</t>
  </si>
  <si>
    <t>野田東部</t>
  </si>
  <si>
    <t>野田市立東部中学校</t>
  </si>
  <si>
    <t>野田南部</t>
  </si>
  <si>
    <t>野田市立南部中学校</t>
  </si>
  <si>
    <t>野田北部</t>
  </si>
  <si>
    <t>野田市立北部中学校</t>
  </si>
  <si>
    <t>野田市立福田中学校</t>
  </si>
  <si>
    <t>川間</t>
  </si>
  <si>
    <t>野田市立川間中学校</t>
  </si>
  <si>
    <t>岩名</t>
  </si>
  <si>
    <t>野田市立岩名中学校</t>
  </si>
  <si>
    <t>木間ケ瀬</t>
  </si>
  <si>
    <t>野田市立木間ケ瀬中学校</t>
  </si>
  <si>
    <t>二川</t>
  </si>
  <si>
    <t>野田市立二川中学校</t>
  </si>
  <si>
    <t>関宿</t>
  </si>
  <si>
    <t>野田市立関宿中学校</t>
  </si>
  <si>
    <t>流山南部</t>
  </si>
  <si>
    <t>流山市立南部中学校</t>
  </si>
  <si>
    <t>常盤松</t>
  </si>
  <si>
    <t>流山市立常盤松中学校</t>
  </si>
  <si>
    <t>流山北部</t>
  </si>
  <si>
    <t>流山市立北部中学校</t>
  </si>
  <si>
    <t>流山東部</t>
  </si>
  <si>
    <t>流山市立東部中学校</t>
  </si>
  <si>
    <t>東深井</t>
  </si>
  <si>
    <t>流山市立東深井中学校</t>
  </si>
  <si>
    <t>流山市立八木中学校</t>
  </si>
  <si>
    <t>南流山</t>
  </si>
  <si>
    <t>流山市立南流山中学校</t>
  </si>
  <si>
    <t>西初石</t>
  </si>
  <si>
    <t>流山市立西初石中学校</t>
  </si>
  <si>
    <t>西武台</t>
  </si>
  <si>
    <t>西武台中学校</t>
  </si>
  <si>
    <t>おおたかの森</t>
    <rPh sb="5" eb="6">
      <t>モリ</t>
    </rPh>
    <phoneticPr fontId="2"/>
  </si>
  <si>
    <t>流山市立おおたかの森中学校</t>
  </si>
  <si>
    <t>印旛</t>
  </si>
  <si>
    <t>成田</t>
  </si>
  <si>
    <t>成田市立成田中学校</t>
  </si>
  <si>
    <t>遠山</t>
  </si>
  <si>
    <t>成田市立遠山中学校</t>
  </si>
  <si>
    <t>久住</t>
  </si>
  <si>
    <t>成田市立久住中学校</t>
  </si>
  <si>
    <t>豊住</t>
  </si>
  <si>
    <t>成田市立豊住中学校</t>
  </si>
  <si>
    <t>成田西</t>
  </si>
  <si>
    <t>成田市立西中学校</t>
  </si>
  <si>
    <t>中台</t>
  </si>
  <si>
    <t>成田市立中台中学校</t>
  </si>
  <si>
    <t>吾妻</t>
  </si>
  <si>
    <t>成田市立吾妻中学校</t>
  </si>
  <si>
    <t>玉造</t>
  </si>
  <si>
    <t>成田市立玉造中学校</t>
  </si>
  <si>
    <t>下総</t>
  </si>
  <si>
    <t>成田市立下総中学校</t>
  </si>
  <si>
    <t>大栄</t>
  </si>
  <si>
    <t>成田市立大栄中学校</t>
  </si>
  <si>
    <t>志津</t>
  </si>
  <si>
    <t>佐倉市立志津中学校</t>
  </si>
  <si>
    <t>上志津</t>
  </si>
  <si>
    <t>佐倉市立上志津中学校</t>
  </si>
  <si>
    <t>佐倉南部</t>
  </si>
  <si>
    <t>佐倉市立南部中学校</t>
  </si>
  <si>
    <t>臼井</t>
  </si>
  <si>
    <t>佐倉市立臼井中学校</t>
  </si>
  <si>
    <t>井野</t>
  </si>
  <si>
    <t>佐倉市立井野中学校</t>
  </si>
  <si>
    <t>佐倉東</t>
  </si>
  <si>
    <t>佐倉市立佐倉東中学校</t>
  </si>
  <si>
    <t>臼井西</t>
  </si>
  <si>
    <t>佐倉市立臼井西中学校</t>
  </si>
  <si>
    <t>西志津</t>
  </si>
  <si>
    <t>佐倉市立西志津中学校</t>
  </si>
  <si>
    <t>臼井南</t>
  </si>
  <si>
    <t>佐倉市立臼井南中学校</t>
  </si>
  <si>
    <t>根郷</t>
  </si>
  <si>
    <t>佐倉市立根郷中学校</t>
  </si>
  <si>
    <t>四街道</t>
  </si>
  <si>
    <t>四街道市立四街道中学校</t>
  </si>
  <si>
    <t>四街道旭</t>
  </si>
  <si>
    <t>四街道市立旭中学校</t>
  </si>
  <si>
    <t>千代田</t>
  </si>
  <si>
    <t>四街道市立千代田中学校</t>
  </si>
  <si>
    <t>四街道西</t>
  </si>
  <si>
    <t>四街道市立四街道西中学校</t>
  </si>
  <si>
    <t>四街道北</t>
  </si>
  <si>
    <t>四街道市立四街道北中学校</t>
  </si>
  <si>
    <t>八街</t>
  </si>
  <si>
    <t>八街市立八街中学校</t>
  </si>
  <si>
    <t>八街中央</t>
  </si>
  <si>
    <t>八街市立八街中央中学校</t>
  </si>
  <si>
    <t>八街南</t>
  </si>
  <si>
    <t>八街市立八街南中学校</t>
  </si>
  <si>
    <t>八街北</t>
  </si>
  <si>
    <t>八街市立八街北中学校</t>
  </si>
  <si>
    <t>印西</t>
  </si>
  <si>
    <t>印西市立印西中学校</t>
  </si>
  <si>
    <t>船穂</t>
  </si>
  <si>
    <t>印西市立船穂中学校</t>
  </si>
  <si>
    <t>木刈</t>
  </si>
  <si>
    <t>印西市立木刈中学校</t>
  </si>
  <si>
    <t>印西市立小林中学校</t>
  </si>
  <si>
    <t>原山</t>
  </si>
  <si>
    <t>印西市立原山中学校</t>
  </si>
  <si>
    <t>西の原</t>
  </si>
  <si>
    <t>印西市立西の原中学校</t>
  </si>
  <si>
    <t>白井市立白井中学校</t>
  </si>
  <si>
    <t>大山口</t>
  </si>
  <si>
    <t>白井市立大山口中学校</t>
  </si>
  <si>
    <t>南山</t>
  </si>
  <si>
    <t>白井市立南山中学校</t>
  </si>
  <si>
    <t>七次台</t>
  </si>
  <si>
    <t>白井市立七次台中学校</t>
  </si>
  <si>
    <t>桜台</t>
  </si>
  <si>
    <t>白井市立桜台中学校</t>
  </si>
  <si>
    <t>富里</t>
  </si>
  <si>
    <t>富里市立富里中学校</t>
  </si>
  <si>
    <t>富里北</t>
  </si>
  <si>
    <t>富里市立富里北中学校</t>
  </si>
  <si>
    <t>富里南</t>
  </si>
  <si>
    <t>富里市立富里南中学校</t>
  </si>
  <si>
    <t>酒々井</t>
  </si>
  <si>
    <t>酒々井町立酒々井中学校</t>
  </si>
  <si>
    <t>印旛村立印旛中学校</t>
  </si>
  <si>
    <t>本埜</t>
  </si>
  <si>
    <t>本埜村立本埜中学校</t>
  </si>
  <si>
    <t>滝野</t>
  </si>
  <si>
    <t>本埜村立滝野中学校</t>
  </si>
  <si>
    <t>栄</t>
  </si>
  <si>
    <t>栄町立栄中学校</t>
  </si>
  <si>
    <t>栄東</t>
  </si>
  <si>
    <t>栄町立栄東中学校</t>
  </si>
  <si>
    <t>成田高付属</t>
  </si>
  <si>
    <t>成田高等学校付属中学校</t>
  </si>
  <si>
    <t>佐原</t>
  </si>
  <si>
    <t>香取市立佐原中学校</t>
  </si>
  <si>
    <t>佐原三</t>
  </si>
  <si>
    <t>香取市立佐原第三中学校</t>
  </si>
  <si>
    <t>佐原五</t>
  </si>
  <si>
    <t>香取市立佐原第五中学校</t>
  </si>
  <si>
    <t>新島</t>
  </si>
  <si>
    <t>香取市立新島中学校</t>
  </si>
  <si>
    <t>香取市立香取中学校</t>
  </si>
  <si>
    <t>栗源</t>
  </si>
  <si>
    <t>香取市立栗源中学校</t>
  </si>
  <si>
    <t>小見川</t>
  </si>
  <si>
    <t>香取市立小見川中学校</t>
  </si>
  <si>
    <t>香取市立山田中学校</t>
  </si>
  <si>
    <t>神崎</t>
  </si>
  <si>
    <t>神崎町立神崎中学校</t>
  </si>
  <si>
    <t>多古</t>
  </si>
  <si>
    <t>多古町立多古中学校</t>
  </si>
  <si>
    <t>東庄</t>
  </si>
  <si>
    <t>東庄町立東庄中学校</t>
  </si>
  <si>
    <t>東総</t>
  </si>
  <si>
    <t>銚子一</t>
  </si>
  <si>
    <t>銚子市立第一中学校</t>
  </si>
  <si>
    <t>銚子二</t>
  </si>
  <si>
    <t>銚子市立第二中学校</t>
  </si>
  <si>
    <t>銚子三</t>
  </si>
  <si>
    <t>銚子市立第三中学校</t>
  </si>
  <si>
    <t>銚子</t>
    <phoneticPr fontId="1"/>
  </si>
  <si>
    <t>銚子市立銚子中学校</t>
  </si>
  <si>
    <t>銚子西</t>
    <rPh sb="2" eb="3">
      <t>ニシ</t>
    </rPh>
    <phoneticPr fontId="1"/>
  </si>
  <si>
    <t>銚子市立銚子西中学校</t>
  </si>
  <si>
    <t>旭一</t>
  </si>
  <si>
    <t>旭市立第一中学校</t>
  </si>
  <si>
    <t>旭二</t>
  </si>
  <si>
    <t>旭市立第二中学校</t>
  </si>
  <si>
    <t>海上</t>
  </si>
  <si>
    <t>旭市立海上中学校</t>
  </si>
  <si>
    <t>飯岡</t>
  </si>
  <si>
    <t>旭市立飯岡中学校</t>
  </si>
  <si>
    <t>干潟</t>
  </si>
  <si>
    <t>旭市立干潟中学校</t>
  </si>
  <si>
    <t>匝瑳八日市場一</t>
  </si>
  <si>
    <t>匝瑳市立八日市場第一中学校</t>
  </si>
  <si>
    <t>匝瑳八日市場二</t>
  </si>
  <si>
    <t>匝瑳市立八日市場第二中学校</t>
  </si>
  <si>
    <t>野栄</t>
  </si>
  <si>
    <t>匝瑳市立野栄中学校</t>
  </si>
  <si>
    <t>山武</t>
  </si>
  <si>
    <t>東金</t>
  </si>
  <si>
    <t>東金市立東金中学校</t>
  </si>
  <si>
    <t>東金東</t>
  </si>
  <si>
    <t>東金市立東中学校</t>
  </si>
  <si>
    <t>東金西</t>
  </si>
  <si>
    <t>東金市立西中学校</t>
  </si>
  <si>
    <t>東金北</t>
  </si>
  <si>
    <t>東金市立北中学校</t>
  </si>
  <si>
    <t>大網</t>
  </si>
  <si>
    <t>大網白里町立大網中学校</t>
  </si>
  <si>
    <t>白里</t>
  </si>
  <si>
    <t>大網白里町立白里中学校</t>
  </si>
  <si>
    <t>増穂</t>
  </si>
  <si>
    <t>大網白里町立増穂中学校</t>
  </si>
  <si>
    <t>九十九里</t>
  </si>
  <si>
    <t>九十九里町立九十九里中学校</t>
  </si>
  <si>
    <t>成東</t>
  </si>
  <si>
    <t>山武市立成東中学校</t>
  </si>
  <si>
    <t>山武東</t>
  </si>
  <si>
    <t>山武市立成東東中学校</t>
  </si>
  <si>
    <t>山武市立山武中学校</t>
  </si>
  <si>
    <t>山武南</t>
  </si>
  <si>
    <t>山武市立山武南中学校</t>
  </si>
  <si>
    <t>蓮沼</t>
  </si>
  <si>
    <t>山武市立蓮沼中学校</t>
  </si>
  <si>
    <t>松尾</t>
  </si>
  <si>
    <t>山武市立松尾中学校</t>
  </si>
  <si>
    <t>横芝</t>
  </si>
  <si>
    <t>横芝光町立横芝中学校</t>
  </si>
  <si>
    <t>光</t>
  </si>
  <si>
    <t>横芝光町立光中学校</t>
  </si>
  <si>
    <t>芝山</t>
  </si>
  <si>
    <t>芝山町立芝山中学校</t>
  </si>
  <si>
    <t>長生</t>
  </si>
  <si>
    <t>茂原東</t>
  </si>
  <si>
    <t>茂原市立東中学校</t>
  </si>
  <si>
    <t>富士見</t>
  </si>
  <si>
    <t>茂原市立富士見中学校</t>
  </si>
  <si>
    <t>茂原</t>
  </si>
  <si>
    <t>茂原市立茂原中学校</t>
  </si>
  <si>
    <t>茂原南</t>
  </si>
  <si>
    <t>茂原市立南中学校</t>
  </si>
  <si>
    <t>本納</t>
  </si>
  <si>
    <t>茂原市立本納中学校</t>
  </si>
  <si>
    <t>早野</t>
  </si>
  <si>
    <t>茂原市立早野中学校</t>
  </si>
  <si>
    <t>西陵</t>
  </si>
  <si>
    <t>茂原市立西陵中学校</t>
  </si>
  <si>
    <t>一宮</t>
  </si>
  <si>
    <t>一宮町立一宮中学校</t>
  </si>
  <si>
    <t>白子</t>
  </si>
  <si>
    <t>白子町立白子中学校</t>
  </si>
  <si>
    <t>長柄</t>
  </si>
  <si>
    <t>長柄町立長柄中学校</t>
  </si>
  <si>
    <t>長南</t>
  </si>
  <si>
    <t>長南町立長南中学校</t>
  </si>
  <si>
    <t>睦沢</t>
  </si>
  <si>
    <t>睦沢町立睦沢中学校</t>
  </si>
  <si>
    <t>長生村立長生中学校</t>
  </si>
  <si>
    <t>夷隅</t>
  </si>
  <si>
    <t>勝浦北</t>
  </si>
  <si>
    <t>勝浦市立北中学校</t>
  </si>
  <si>
    <t>興津</t>
  </si>
  <si>
    <t>勝浦市立興津中学校</t>
  </si>
  <si>
    <t>勝浦</t>
  </si>
  <si>
    <t>勝浦市立勝浦中学校</t>
  </si>
  <si>
    <t>大多喜西</t>
  </si>
  <si>
    <t>大多喜町立西中学校</t>
  </si>
  <si>
    <t>大多喜</t>
  </si>
  <si>
    <t>大多喜町立大多喜中学校</t>
  </si>
  <si>
    <t>国吉</t>
  </si>
  <si>
    <t>いすみ市立国吉中学校</t>
  </si>
  <si>
    <t>いすみ市立大原中学校</t>
  </si>
  <si>
    <t>岬</t>
  </si>
  <si>
    <t>いすみ市立岬中学校</t>
  </si>
  <si>
    <t>御宿</t>
  </si>
  <si>
    <t>御宿町立御宿中学校</t>
  </si>
  <si>
    <t>安房</t>
  </si>
  <si>
    <t>白浜</t>
  </si>
  <si>
    <t>南房総市立白浜中学校</t>
  </si>
  <si>
    <t>千倉</t>
  </si>
  <si>
    <t>南房総市立千倉中学校</t>
  </si>
  <si>
    <t>丸山</t>
  </si>
  <si>
    <t>南房総市立丸山中学校</t>
  </si>
  <si>
    <t>南房総市立和田中学校</t>
  </si>
  <si>
    <t>江見</t>
  </si>
  <si>
    <t>鴨川市立江見中学校</t>
  </si>
  <si>
    <t>鴨川</t>
  </si>
  <si>
    <t>鴨川市立鴨川中学校</t>
  </si>
  <si>
    <t>長狭</t>
  </si>
  <si>
    <t>鴨川市立長狭中学校</t>
  </si>
  <si>
    <t>安房東</t>
  </si>
  <si>
    <t>鴨川市立安房東中学校</t>
  </si>
  <si>
    <t>館山一</t>
  </si>
  <si>
    <t>館山市立第一中学校</t>
  </si>
  <si>
    <t>館山二</t>
  </si>
  <si>
    <t>館山市立第二中学校</t>
  </si>
  <si>
    <t>館山三</t>
  </si>
  <si>
    <t>館山市立第三中学校</t>
  </si>
  <si>
    <t>房南</t>
  </si>
  <si>
    <t>館山市立房南中学校</t>
  </si>
  <si>
    <t>鋸南</t>
  </si>
  <si>
    <t>鋸南町立鋸南中学校</t>
  </si>
  <si>
    <t>富山</t>
  </si>
  <si>
    <t>南房総市立富山中学校</t>
  </si>
  <si>
    <t>富浦</t>
  </si>
  <si>
    <t>南房総市立富浦中学校</t>
  </si>
  <si>
    <t>三芳</t>
  </si>
  <si>
    <t>南房総市立三芳中学校</t>
  </si>
  <si>
    <t>君津</t>
  </si>
  <si>
    <t>君津市立君津中学校</t>
  </si>
  <si>
    <t>八重原</t>
  </si>
  <si>
    <t>君津市立八重原中学校</t>
  </si>
  <si>
    <t>周西</t>
  </si>
  <si>
    <t>君津市立周西中学校</t>
  </si>
  <si>
    <t>周西南</t>
  </si>
  <si>
    <t>君津市立周西南中学校</t>
  </si>
  <si>
    <t>周南</t>
  </si>
  <si>
    <t>君津市立周南中学校</t>
  </si>
  <si>
    <t>小糸</t>
  </si>
  <si>
    <t>君津市立小糸中学校</t>
  </si>
  <si>
    <t>清和</t>
  </si>
  <si>
    <t>君津市立清和中学校</t>
  </si>
  <si>
    <t>小櫃</t>
  </si>
  <si>
    <t>君津市立小櫃中学校</t>
  </si>
  <si>
    <t>久留里</t>
  </si>
  <si>
    <t>君津市立久留里中学校</t>
  </si>
  <si>
    <t>松丘</t>
  </si>
  <si>
    <t>君津市立松丘中学校</t>
  </si>
  <si>
    <t>亀山</t>
  </si>
  <si>
    <t>君津市立亀山中学校</t>
  </si>
  <si>
    <t>千葉国際</t>
  </si>
  <si>
    <t>千葉国際中学校</t>
  </si>
  <si>
    <t>富津</t>
  </si>
  <si>
    <t>富津市立富津中学校</t>
  </si>
  <si>
    <t>大貫</t>
  </si>
  <si>
    <t>富津市立大貫中学校</t>
  </si>
  <si>
    <t>佐貫</t>
  </si>
  <si>
    <t>富津市立佐貫中学校</t>
  </si>
  <si>
    <t>天羽</t>
  </si>
  <si>
    <t>富津市立天羽中学校</t>
  </si>
  <si>
    <t>天羽東</t>
  </si>
  <si>
    <t>富津市立天羽東中学校</t>
  </si>
  <si>
    <t>木・袖</t>
  </si>
  <si>
    <t>木更津一</t>
  </si>
  <si>
    <t>木更津市立木更津第一中学校</t>
  </si>
  <si>
    <t>木更津二</t>
  </si>
  <si>
    <t>木更津市立木更津第二中学校</t>
  </si>
  <si>
    <t>木更津三</t>
  </si>
  <si>
    <t>木更津市立木更津第三中学校</t>
  </si>
  <si>
    <t>岩根</t>
  </si>
  <si>
    <t>木更津市立岩根中学校</t>
  </si>
  <si>
    <t>鎌足</t>
  </si>
  <si>
    <t>木更津市立鎌足中学校</t>
  </si>
  <si>
    <t>金田</t>
  </si>
  <si>
    <t>木更津市立金田中学校</t>
  </si>
  <si>
    <t>中郷</t>
  </si>
  <si>
    <t>木更津市立中郷中学校</t>
  </si>
  <si>
    <t>富来田</t>
  </si>
  <si>
    <t>木更津市立富来田中学校</t>
  </si>
  <si>
    <t>太田</t>
  </si>
  <si>
    <t>木更津市立太田中学校</t>
  </si>
  <si>
    <t>畑沢</t>
  </si>
  <si>
    <t>木更津市立畑沢中学校</t>
  </si>
  <si>
    <t>岩根西</t>
  </si>
  <si>
    <t>木更津市立岩根西中学校</t>
  </si>
  <si>
    <t>波岡</t>
  </si>
  <si>
    <t>木更津市立波岡中学校</t>
  </si>
  <si>
    <t>清川</t>
  </si>
  <si>
    <t>木更津市立清川中学校</t>
  </si>
  <si>
    <t>志学館</t>
  </si>
  <si>
    <t>志学館中学校</t>
  </si>
  <si>
    <t>暁星国際</t>
  </si>
  <si>
    <t>暁星国際中学校</t>
  </si>
  <si>
    <t>昭和</t>
  </si>
  <si>
    <t>袖ケ浦市立昭和中学校</t>
  </si>
  <si>
    <t>長浦</t>
  </si>
  <si>
    <t>袖ケ浦市立長浦中学校</t>
  </si>
  <si>
    <t>根形</t>
  </si>
  <si>
    <t>袖ケ浦市立根形中学校</t>
  </si>
  <si>
    <t>平川</t>
  </si>
  <si>
    <t>袖ケ浦市立平川中学校</t>
  </si>
  <si>
    <t>蔵波</t>
  </si>
  <si>
    <t>袖ケ浦市立蔵波中学校</t>
  </si>
  <si>
    <t>市原</t>
  </si>
  <si>
    <t>八幡</t>
  </si>
  <si>
    <t>市原市立八幡中学校</t>
  </si>
  <si>
    <t>菊間</t>
  </si>
  <si>
    <t>市原市立菊間中学校</t>
  </si>
  <si>
    <t>市原市立市原中学校</t>
  </si>
  <si>
    <t>五井</t>
  </si>
  <si>
    <t>市原市立五井中学校</t>
  </si>
  <si>
    <t>東海</t>
  </si>
  <si>
    <t>市原市立東海中学校</t>
  </si>
  <si>
    <t>姉崎</t>
  </si>
  <si>
    <t>市原市立姉崎中学校</t>
  </si>
  <si>
    <t>三和</t>
  </si>
  <si>
    <t>市原市立三和中学校</t>
  </si>
  <si>
    <t>湿津</t>
  </si>
  <si>
    <t>市原市立湿津中学校</t>
  </si>
  <si>
    <t>市東</t>
  </si>
  <si>
    <t>市原市立市東中学校</t>
  </si>
  <si>
    <t>辰巳台</t>
  </si>
  <si>
    <t>市原市立辰巳台中学校</t>
  </si>
  <si>
    <t>加茂</t>
  </si>
  <si>
    <t>市原市立加茂中学校</t>
  </si>
  <si>
    <t>南総</t>
  </si>
  <si>
    <t>市原市立南総中学校</t>
  </si>
  <si>
    <t>若葉</t>
  </si>
  <si>
    <t>市原市立若葉中学校</t>
  </si>
  <si>
    <t>有秋</t>
  </si>
  <si>
    <t>市原市立有秋中学校</t>
  </si>
  <si>
    <t>八幡東</t>
  </si>
  <si>
    <t>市原市立八幡東中学校</t>
  </si>
  <si>
    <t>国分寺台</t>
  </si>
  <si>
    <t>市原市立国分寺台中学校</t>
  </si>
  <si>
    <t>姉崎東</t>
  </si>
  <si>
    <t>市原市立姉崎東中学校</t>
  </si>
  <si>
    <t>双葉</t>
  </si>
  <si>
    <t>市原市立双葉中学校</t>
  </si>
  <si>
    <t>千種</t>
  </si>
  <si>
    <t>市原市立千種中学校</t>
  </si>
  <si>
    <t>国分寺台西</t>
  </si>
  <si>
    <t>市原市立国分寺台西中学校</t>
  </si>
  <si>
    <t>ちはら台南</t>
  </si>
  <si>
    <t>市原市立ちはら台南中学校</t>
  </si>
  <si>
    <t>千葉1</t>
  </si>
  <si>
    <t>千葉2</t>
  </si>
  <si>
    <t>千葉3</t>
  </si>
  <si>
    <t>千葉4</t>
  </si>
  <si>
    <t>千葉5</t>
  </si>
  <si>
    <t>千葉6</t>
  </si>
  <si>
    <t>千葉7</t>
  </si>
  <si>
    <t>千葉8</t>
  </si>
  <si>
    <t>千葉9</t>
  </si>
  <si>
    <t>千葉10</t>
  </si>
  <si>
    <t>千葉11</t>
  </si>
  <si>
    <t>千葉12</t>
  </si>
  <si>
    <t>千葉13</t>
  </si>
  <si>
    <t>千葉14</t>
  </si>
  <si>
    <t>千葉15</t>
  </si>
  <si>
    <t>千葉16</t>
  </si>
  <si>
    <t>千葉17</t>
  </si>
  <si>
    <t>千葉18</t>
  </si>
  <si>
    <t>千葉19</t>
  </si>
  <si>
    <t>千葉20</t>
  </si>
  <si>
    <t>千葉21</t>
  </si>
  <si>
    <t>千葉22</t>
  </si>
  <si>
    <t>千葉23</t>
  </si>
  <si>
    <t>千葉24</t>
  </si>
  <si>
    <t>千葉25</t>
  </si>
  <si>
    <t>千葉26</t>
  </si>
  <si>
    <t>千葉27</t>
  </si>
  <si>
    <t>千葉28</t>
  </si>
  <si>
    <t>千葉29</t>
  </si>
  <si>
    <t>千葉30</t>
  </si>
  <si>
    <t>千葉31</t>
  </si>
  <si>
    <t>千葉32</t>
  </si>
  <si>
    <t>千葉33</t>
  </si>
  <si>
    <t>千葉34</t>
  </si>
  <si>
    <t>千葉35</t>
  </si>
  <si>
    <t>千葉36</t>
  </si>
  <si>
    <t>千葉37</t>
  </si>
  <si>
    <t>千葉38</t>
  </si>
  <si>
    <t>千葉39</t>
  </si>
  <si>
    <t>千葉40</t>
  </si>
  <si>
    <t>千葉41</t>
  </si>
  <si>
    <t>千葉42</t>
  </si>
  <si>
    <t>千葉43</t>
  </si>
  <si>
    <t>千葉44</t>
  </si>
  <si>
    <t>千葉45</t>
  </si>
  <si>
    <t>千葉46</t>
  </si>
  <si>
    <t>千葉47</t>
  </si>
  <si>
    <t>千葉48</t>
  </si>
  <si>
    <t>千葉49</t>
  </si>
  <si>
    <t>千葉50</t>
  </si>
  <si>
    <t>千葉51</t>
  </si>
  <si>
    <t>千葉52</t>
  </si>
  <si>
    <t>千葉53</t>
  </si>
  <si>
    <t>千葉54</t>
  </si>
  <si>
    <t>千葉55</t>
  </si>
  <si>
    <t>千葉56</t>
  </si>
  <si>
    <t>千葉57</t>
  </si>
  <si>
    <t>千葉58</t>
  </si>
  <si>
    <t>千葉59</t>
  </si>
  <si>
    <t>千葉60</t>
  </si>
  <si>
    <t>千葉61</t>
  </si>
  <si>
    <t>市川浦安1</t>
  </si>
  <si>
    <t>市川浦安2</t>
  </si>
  <si>
    <t>市川浦安3</t>
  </si>
  <si>
    <t>市川浦安4</t>
  </si>
  <si>
    <t>市川浦安5</t>
  </si>
  <si>
    <t>市川浦安6</t>
  </si>
  <si>
    <t>市川浦安7</t>
  </si>
  <si>
    <t>市川浦安8</t>
  </si>
  <si>
    <t>市川浦安9</t>
  </si>
  <si>
    <t>市川浦安10</t>
  </si>
  <si>
    <t>市川浦安11</t>
  </si>
  <si>
    <t>市川浦安12</t>
  </si>
  <si>
    <t>市川浦安13</t>
  </si>
  <si>
    <t>市川浦安14</t>
  </si>
  <si>
    <t>市川浦安15</t>
  </si>
  <si>
    <t>市川浦安16</t>
  </si>
  <si>
    <t>市川浦安17</t>
  </si>
  <si>
    <t>市川浦安18</t>
  </si>
  <si>
    <t>市川浦安19</t>
  </si>
  <si>
    <t>市川浦安20</t>
  </si>
  <si>
    <t>市川浦安21</t>
  </si>
  <si>
    <t>市川浦安22</t>
  </si>
  <si>
    <t>市川浦安23</t>
  </si>
  <si>
    <t>市川浦安24</t>
  </si>
  <si>
    <t>市川浦安25</t>
  </si>
  <si>
    <t>市川浦安26</t>
  </si>
  <si>
    <t>市川浦安27</t>
  </si>
  <si>
    <t>市川浦安28</t>
  </si>
  <si>
    <t>市川浦安29</t>
  </si>
  <si>
    <t>市川浦安30</t>
  </si>
  <si>
    <t>市川浦安31</t>
  </si>
  <si>
    <t>市川浦安32</t>
  </si>
  <si>
    <t>市川浦安33</t>
  </si>
  <si>
    <t>市川浦安34</t>
  </si>
  <si>
    <t>松戸1</t>
  </si>
  <si>
    <t>松戸2</t>
  </si>
  <si>
    <t>松戸3</t>
  </si>
  <si>
    <t>松戸4</t>
  </si>
  <si>
    <t>松戸5</t>
  </si>
  <si>
    <t>松戸6</t>
  </si>
  <si>
    <t>松戸7</t>
  </si>
  <si>
    <t>松戸8</t>
  </si>
  <si>
    <t>松戸9</t>
  </si>
  <si>
    <t>松戸10</t>
  </si>
  <si>
    <t>松戸11</t>
  </si>
  <si>
    <t>松戸12</t>
  </si>
  <si>
    <t>松戸13</t>
  </si>
  <si>
    <t>松戸14</t>
  </si>
  <si>
    <t>松戸15</t>
  </si>
  <si>
    <t>松戸16</t>
  </si>
  <si>
    <t>松戸17</t>
  </si>
  <si>
    <t>松戸18</t>
  </si>
  <si>
    <t>松戸19</t>
  </si>
  <si>
    <t>松戸20</t>
  </si>
  <si>
    <t>松戸21</t>
  </si>
  <si>
    <t>松戸22</t>
  </si>
  <si>
    <t>柏1</t>
  </si>
  <si>
    <t>柏2</t>
  </si>
  <si>
    <t>柏3</t>
  </si>
  <si>
    <t>柏4</t>
  </si>
  <si>
    <t>柏5</t>
  </si>
  <si>
    <t>柏6</t>
  </si>
  <si>
    <t>柏7</t>
  </si>
  <si>
    <t>柏8</t>
  </si>
  <si>
    <t>柏9</t>
  </si>
  <si>
    <t>柏10</t>
  </si>
  <si>
    <t>柏11</t>
  </si>
  <si>
    <t>柏12</t>
  </si>
  <si>
    <t>柏13</t>
  </si>
  <si>
    <t>柏14</t>
  </si>
  <si>
    <t>柏15</t>
  </si>
  <si>
    <t>柏16</t>
  </si>
  <si>
    <t>柏17</t>
  </si>
  <si>
    <t>柏18</t>
  </si>
  <si>
    <t>柏19</t>
  </si>
  <si>
    <t>柏20</t>
  </si>
  <si>
    <t>柏21</t>
  </si>
  <si>
    <t>葛南1</t>
  </si>
  <si>
    <t>葛南2</t>
  </si>
  <si>
    <t>葛南3</t>
  </si>
  <si>
    <t>葛南4</t>
  </si>
  <si>
    <t>葛南5</t>
  </si>
  <si>
    <t>葛南6</t>
  </si>
  <si>
    <t>葛南7</t>
  </si>
  <si>
    <t>葛南8</t>
  </si>
  <si>
    <t>葛南9</t>
  </si>
  <si>
    <t>葛南10</t>
  </si>
  <si>
    <t>葛南11</t>
  </si>
  <si>
    <t>葛北1</t>
  </si>
  <si>
    <t>葛北2</t>
  </si>
  <si>
    <t>葛北3</t>
  </si>
  <si>
    <t>葛北4</t>
  </si>
  <si>
    <t>葛北5</t>
  </si>
  <si>
    <t>葛北6</t>
  </si>
  <si>
    <t>葛北7</t>
  </si>
  <si>
    <t>葛北8</t>
  </si>
  <si>
    <t>葛北9</t>
  </si>
  <si>
    <t>葛北10</t>
  </si>
  <si>
    <t>葛北11</t>
  </si>
  <si>
    <t>葛北12</t>
  </si>
  <si>
    <t>葛北13</t>
  </si>
  <si>
    <t>葛北14</t>
  </si>
  <si>
    <t>葛北15</t>
  </si>
  <si>
    <t>葛北16</t>
  </si>
  <si>
    <t>葛北17</t>
  </si>
  <si>
    <t>葛北18</t>
  </si>
  <si>
    <t>葛北19</t>
  </si>
  <si>
    <t>葛北20</t>
  </si>
  <si>
    <t>葛北21</t>
  </si>
  <si>
    <t>印旛1</t>
  </si>
  <si>
    <t>印旛2</t>
  </si>
  <si>
    <t>印旛3</t>
  </si>
  <si>
    <t>印旛4</t>
  </si>
  <si>
    <t>印旛5</t>
  </si>
  <si>
    <t>印旛6</t>
  </si>
  <si>
    <t>印旛7</t>
  </si>
  <si>
    <t>印旛8</t>
  </si>
  <si>
    <t>印旛9</t>
  </si>
  <si>
    <t>印旛10</t>
  </si>
  <si>
    <t>印旛11</t>
  </si>
  <si>
    <t>印旛12</t>
  </si>
  <si>
    <t>印旛13</t>
  </si>
  <si>
    <t>印旛14</t>
  </si>
  <si>
    <t>印旛15</t>
  </si>
  <si>
    <t>印旛16</t>
  </si>
  <si>
    <t>印旛17</t>
  </si>
  <si>
    <t>印旛18</t>
  </si>
  <si>
    <t>印旛19</t>
  </si>
  <si>
    <t>印旛20</t>
  </si>
  <si>
    <t>印旛21</t>
  </si>
  <si>
    <t>印旛22</t>
  </si>
  <si>
    <t>印旛23</t>
  </si>
  <si>
    <t>印旛24</t>
  </si>
  <si>
    <t>印旛25</t>
  </si>
  <si>
    <t>印旛26</t>
  </si>
  <si>
    <t>印旛27</t>
  </si>
  <si>
    <t>印旛28</t>
  </si>
  <si>
    <t>印旛29</t>
  </si>
  <si>
    <t>印旛30</t>
  </si>
  <si>
    <t>印旛31</t>
  </si>
  <si>
    <t>印旛32</t>
  </si>
  <si>
    <t>印旛33</t>
  </si>
  <si>
    <t>印旛34</t>
  </si>
  <si>
    <t>印旛35</t>
  </si>
  <si>
    <t>印旛36</t>
  </si>
  <si>
    <t>印旛37</t>
  </si>
  <si>
    <t>印旛38</t>
  </si>
  <si>
    <t>印旛39</t>
  </si>
  <si>
    <t>印旛40</t>
  </si>
  <si>
    <t>印旛41</t>
  </si>
  <si>
    <t>印旛42</t>
  </si>
  <si>
    <t>印旛43</t>
  </si>
  <si>
    <t>印旛44</t>
  </si>
  <si>
    <t>印旛45</t>
  </si>
  <si>
    <t>印旛46</t>
  </si>
  <si>
    <t>印旛47</t>
  </si>
  <si>
    <t>印旛48</t>
  </si>
  <si>
    <t>印旛49</t>
  </si>
  <si>
    <t>印旛50</t>
  </si>
  <si>
    <t>香取1</t>
  </si>
  <si>
    <t>香取2</t>
  </si>
  <si>
    <t>香取3</t>
  </si>
  <si>
    <t>香取4</t>
  </si>
  <si>
    <t>香取5</t>
  </si>
  <si>
    <t>香取6</t>
  </si>
  <si>
    <t>香取7</t>
  </si>
  <si>
    <t>香取8</t>
  </si>
  <si>
    <t>香取9</t>
  </si>
  <si>
    <t>香取10</t>
  </si>
  <si>
    <t>香取11</t>
  </si>
  <si>
    <t>東総1</t>
  </si>
  <si>
    <t>東総2</t>
  </si>
  <si>
    <t>東総3</t>
  </si>
  <si>
    <t>東総4</t>
  </si>
  <si>
    <t>東総5</t>
  </si>
  <si>
    <t>東総6</t>
  </si>
  <si>
    <t>東総7</t>
  </si>
  <si>
    <t>東総8</t>
  </si>
  <si>
    <t>東総9</t>
  </si>
  <si>
    <t>東総10</t>
  </si>
  <si>
    <t>東総11</t>
  </si>
  <si>
    <t>東総12</t>
  </si>
  <si>
    <t>東総13</t>
  </si>
  <si>
    <t>山武1</t>
  </si>
  <si>
    <t>山武2</t>
  </si>
  <si>
    <t>山武3</t>
  </si>
  <si>
    <t>山武4</t>
  </si>
  <si>
    <t>山武5</t>
  </si>
  <si>
    <t>山武6</t>
  </si>
  <si>
    <t>山武7</t>
  </si>
  <si>
    <t>山武8</t>
  </si>
  <si>
    <t>山武9</t>
  </si>
  <si>
    <t>山武10</t>
  </si>
  <si>
    <t>山武11</t>
  </si>
  <si>
    <t>山武12</t>
  </si>
  <si>
    <t>山武13</t>
  </si>
  <si>
    <t>山武14</t>
  </si>
  <si>
    <t>山武15</t>
  </si>
  <si>
    <t>山武16</t>
  </si>
  <si>
    <t>山武17</t>
  </si>
  <si>
    <t>長生1</t>
  </si>
  <si>
    <t>長生2</t>
  </si>
  <si>
    <t>長生3</t>
  </si>
  <si>
    <t>長生4</t>
  </si>
  <si>
    <t>長生5</t>
  </si>
  <si>
    <t>長生6</t>
  </si>
  <si>
    <t>長生7</t>
  </si>
  <si>
    <t>長生8</t>
  </si>
  <si>
    <t>長生9</t>
  </si>
  <si>
    <t>長生10</t>
  </si>
  <si>
    <t>長生11</t>
  </si>
  <si>
    <t>長生12</t>
  </si>
  <si>
    <t>長生13</t>
  </si>
  <si>
    <t>夷隅1</t>
  </si>
  <si>
    <t>夷隅2</t>
  </si>
  <si>
    <t>夷隅3</t>
  </si>
  <si>
    <t>夷隅4</t>
  </si>
  <si>
    <t>夷隅5</t>
  </si>
  <si>
    <t>夷隅6</t>
  </si>
  <si>
    <t>夷隅7</t>
  </si>
  <si>
    <t>夷隅8</t>
  </si>
  <si>
    <t>夷隅9</t>
  </si>
  <si>
    <t>安房1</t>
  </si>
  <si>
    <t>安房2</t>
  </si>
  <si>
    <t>安房3</t>
  </si>
  <si>
    <t>安房4</t>
  </si>
  <si>
    <t>安房5</t>
  </si>
  <si>
    <t>安房6</t>
  </si>
  <si>
    <t>安房7</t>
  </si>
  <si>
    <t>安房8</t>
  </si>
  <si>
    <t>安房9</t>
  </si>
  <si>
    <t>安房10</t>
  </si>
  <si>
    <t>安房11</t>
  </si>
  <si>
    <t>安房12</t>
  </si>
  <si>
    <t>安房13</t>
  </si>
  <si>
    <t>安房14</t>
  </si>
  <si>
    <t>安房15</t>
  </si>
  <si>
    <t>安房16</t>
  </si>
  <si>
    <t>君津1</t>
  </si>
  <si>
    <t>君津2</t>
  </si>
  <si>
    <t>君津3</t>
  </si>
  <si>
    <t>君津4</t>
  </si>
  <si>
    <t>君津5</t>
  </si>
  <si>
    <t>君津6</t>
  </si>
  <si>
    <t>君津7</t>
  </si>
  <si>
    <t>君津8</t>
  </si>
  <si>
    <t>君津9</t>
  </si>
  <si>
    <t>君津10</t>
  </si>
  <si>
    <t>君津11</t>
  </si>
  <si>
    <t>君津12</t>
  </si>
  <si>
    <t>君津13</t>
  </si>
  <si>
    <t>君津14</t>
  </si>
  <si>
    <t>君津15</t>
  </si>
  <si>
    <t>君津16</t>
  </si>
  <si>
    <t>君津17</t>
  </si>
  <si>
    <t>木・袖1</t>
  </si>
  <si>
    <t>木・袖2</t>
  </si>
  <si>
    <t>木・袖3</t>
  </si>
  <si>
    <t>木・袖4</t>
  </si>
  <si>
    <t>木・袖5</t>
  </si>
  <si>
    <t>木・袖6</t>
  </si>
  <si>
    <t>木・袖7</t>
  </si>
  <si>
    <t>木・袖8</t>
  </si>
  <si>
    <t>木・袖9</t>
  </si>
  <si>
    <t>木・袖10</t>
  </si>
  <si>
    <t>木・袖11</t>
  </si>
  <si>
    <t>木・袖12</t>
  </si>
  <si>
    <t>木・袖13</t>
  </si>
  <si>
    <t>木・袖14</t>
  </si>
  <si>
    <t>木・袖15</t>
  </si>
  <si>
    <t>木・袖16</t>
  </si>
  <si>
    <t>木・袖17</t>
  </si>
  <si>
    <t>木・袖18</t>
  </si>
  <si>
    <t>木・袖19</t>
  </si>
  <si>
    <t>木・袖20</t>
  </si>
  <si>
    <t>市原1</t>
  </si>
  <si>
    <t>市原2</t>
  </si>
  <si>
    <t>市原3</t>
  </si>
  <si>
    <t>市原4</t>
  </si>
  <si>
    <t>市原5</t>
  </si>
  <si>
    <t>市原6</t>
  </si>
  <si>
    <t>市原7</t>
  </si>
  <si>
    <t>市原8</t>
  </si>
  <si>
    <t>市原9</t>
  </si>
  <si>
    <t>市原10</t>
  </si>
  <si>
    <t>市原11</t>
  </si>
  <si>
    <t>市原12</t>
  </si>
  <si>
    <t>市原13</t>
  </si>
  <si>
    <t>市原14</t>
  </si>
  <si>
    <t>市原15</t>
  </si>
  <si>
    <t>市原16</t>
  </si>
  <si>
    <t>市原17</t>
  </si>
  <si>
    <t>市原18</t>
  </si>
  <si>
    <t>市原19</t>
  </si>
  <si>
    <t>市原20</t>
  </si>
  <si>
    <t>市原21</t>
  </si>
  <si>
    <t>四種競技</t>
    <rPh sb="0" eb="2">
      <t>ヨンシュ</t>
    </rPh>
    <rPh sb="2" eb="4">
      <t>キョウギ</t>
    </rPh>
    <phoneticPr fontId="1"/>
  </si>
  <si>
    <t>市民1年100ｍ</t>
    <rPh sb="0" eb="2">
      <t>シミン</t>
    </rPh>
    <rPh sb="3" eb="4">
      <t>ネン</t>
    </rPh>
    <phoneticPr fontId="1"/>
  </si>
  <si>
    <t>市民1年1500ｍ</t>
    <rPh sb="0" eb="2">
      <t>シミン</t>
    </rPh>
    <rPh sb="3" eb="4">
      <t>ネン</t>
    </rPh>
    <phoneticPr fontId="1"/>
  </si>
  <si>
    <t>市民1年800ｍ</t>
    <rPh sb="0" eb="2">
      <t>シミン</t>
    </rPh>
    <rPh sb="3" eb="4">
      <t>ネン</t>
    </rPh>
    <phoneticPr fontId="1"/>
  </si>
  <si>
    <t>略校名</t>
    <rPh sb="0" eb="1">
      <t>ホボ</t>
    </rPh>
    <rPh sb="1" eb="3">
      <t>コウメイ</t>
    </rPh>
    <phoneticPr fontId="1"/>
  </si>
  <si>
    <t>参加費</t>
    <rPh sb="0" eb="3">
      <t>サンカヒ</t>
    </rPh>
    <phoneticPr fontId="1"/>
  </si>
  <si>
    <t>氏名</t>
    <rPh sb="0" eb="2">
      <t>シメイ</t>
    </rPh>
    <phoneticPr fontId="1"/>
  </si>
  <si>
    <t>記録</t>
    <rPh sb="0" eb="2">
      <t>キロク</t>
    </rPh>
    <phoneticPr fontId="1"/>
  </si>
  <si>
    <t>大会参加申込一覧表</t>
  </si>
  <si>
    <t>個人種目数</t>
  </si>
  <si>
    <t>リレーチーム</t>
  </si>
  <si>
    <t>参加費総額</t>
  </si>
  <si>
    <t>氏　　　名</t>
  </si>
  <si>
    <t>種目 ①</t>
  </si>
  <si>
    <t>種目 ②　　</t>
  </si>
  <si>
    <t>東邦大東邦</t>
    <rPh sb="2" eb="3">
      <t>ダイ</t>
    </rPh>
    <rPh sb="3" eb="5">
      <t>トウホウ</t>
    </rPh>
    <phoneticPr fontId="1"/>
  </si>
  <si>
    <t>東邦大学付属東邦中学校</t>
    <rPh sb="4" eb="6">
      <t>フゾク</t>
    </rPh>
    <phoneticPr fontId="1"/>
  </si>
  <si>
    <t>一覧印刷シートをプリントアウトし、当日提出する。　→　学校受付</t>
    <rPh sb="0" eb="2">
      <t>イチラン</t>
    </rPh>
    <rPh sb="2" eb="4">
      <t>インサツ</t>
    </rPh>
    <rPh sb="17" eb="19">
      <t>トウジツ</t>
    </rPh>
    <rPh sb="19" eb="21">
      <t>テイシュツ</t>
    </rPh>
    <rPh sb="27" eb="29">
      <t>ガッコウ</t>
    </rPh>
    <rPh sb="29" eb="31">
      <t>ウケツケ</t>
    </rPh>
    <phoneticPr fontId="1"/>
  </si>
  <si>
    <t>　※ 印刷プレビューで余白の調整などしてください。</t>
    <rPh sb="3" eb="5">
      <t>インサツ</t>
    </rPh>
    <rPh sb="11" eb="13">
      <t>ヨハク</t>
    </rPh>
    <rPh sb="14" eb="16">
      <t>チョウセイ</t>
    </rPh>
    <phoneticPr fontId="1"/>
  </si>
  <si>
    <t>手順⑥</t>
    <rPh sb="0" eb="2">
      <t>テジュン</t>
    </rPh>
    <phoneticPr fontId="1"/>
  </si>
  <si>
    <t>参加料を振り込む</t>
    <rPh sb="0" eb="3">
      <t>サンカリョウ</t>
    </rPh>
    <rPh sb="4" eb="5">
      <t>フ</t>
    </rPh>
    <rPh sb="6" eb="7">
      <t>コ</t>
    </rPh>
    <phoneticPr fontId="1"/>
  </si>
  <si>
    <t>ファイル送信</t>
    <rPh sb="4" eb="6">
      <t>ソウシン</t>
    </rPh>
    <phoneticPr fontId="1"/>
  </si>
  <si>
    <t>入力</t>
    <rPh sb="0" eb="2">
      <t>ニュウリョク</t>
    </rPh>
    <phoneticPr fontId="1"/>
  </si>
  <si>
    <t>登録貼り付け</t>
    <rPh sb="0" eb="2">
      <t>トウロク</t>
    </rPh>
    <rPh sb="2" eb="3">
      <t>ハ</t>
    </rPh>
    <rPh sb="4" eb="5">
      <t>ツ</t>
    </rPh>
    <phoneticPr fontId="1"/>
  </si>
  <si>
    <t>まず、下の学校名等を打ち込んで下さい。↓</t>
    <rPh sb="3" eb="4">
      <t>シタ</t>
    </rPh>
    <rPh sb="5" eb="8">
      <t>ガッコウメイ</t>
    </rPh>
    <rPh sb="8" eb="9">
      <t>ナド</t>
    </rPh>
    <rPh sb="10" eb="11">
      <t>ウ</t>
    </rPh>
    <rPh sb="12" eb="13">
      <t>コ</t>
    </rPh>
    <rPh sb="15" eb="16">
      <t>クダ</t>
    </rPh>
    <phoneticPr fontId="1"/>
  </si>
  <si>
    <t>京葉銀行　津田沼支店</t>
    <rPh sb="0" eb="2">
      <t>ケイヨウ</t>
    </rPh>
    <rPh sb="2" eb="4">
      <t>ギンコウ</t>
    </rPh>
    <rPh sb="5" eb="8">
      <t>ツダヌマ</t>
    </rPh>
    <rPh sb="8" eb="10">
      <t>シテン</t>
    </rPh>
    <phoneticPr fontId="3"/>
  </si>
  <si>
    <t>口座番号</t>
    <rPh sb="0" eb="2">
      <t>コウザ</t>
    </rPh>
    <rPh sb="2" eb="4">
      <t>バンゴウ</t>
    </rPh>
    <phoneticPr fontId="3"/>
  </si>
  <si>
    <t>普 ６５８５５５１</t>
    <rPh sb="0" eb="1">
      <t>フ</t>
    </rPh>
    <phoneticPr fontId="3"/>
  </si>
  <si>
    <t>名義　　船橋市陸上競技協会 理事長 隅坂道昭</t>
    <rPh sb="0" eb="2">
      <t>メイギ</t>
    </rPh>
    <rPh sb="4" eb="13">
      <t>フナリク</t>
    </rPh>
    <rPh sb="14" eb="17">
      <t>リジチョウ</t>
    </rPh>
    <rPh sb="18" eb="22">
      <t>オレ</t>
    </rPh>
    <phoneticPr fontId="3"/>
  </si>
  <si>
    <t>一覧表印刷</t>
    <rPh sb="0" eb="3">
      <t>イチランヒョウ</t>
    </rPh>
    <rPh sb="3" eb="5">
      <t>インサツ</t>
    </rPh>
    <phoneticPr fontId="1"/>
  </si>
  <si>
    <t>　</t>
    <phoneticPr fontId="1"/>
  </si>
  <si>
    <t>走高跳</t>
    <rPh sb="0" eb="3">
      <t>タカ</t>
    </rPh>
    <phoneticPr fontId="1"/>
  </si>
  <si>
    <r>
      <t>入力の手順と打ち込みの仕方　</t>
    </r>
    <r>
      <rPr>
        <b/>
        <u val="double"/>
        <sz val="18"/>
        <color rgb="FFFF0000"/>
        <rFont val="游ゴシック"/>
        <family val="3"/>
        <charset val="128"/>
        <scheme val="minor"/>
      </rPr>
      <t>①～⑥</t>
    </r>
    <r>
      <rPr>
        <b/>
        <u val="double"/>
        <sz val="14"/>
        <color rgb="FFFF0000"/>
        <rFont val="游ゴシック"/>
        <family val="3"/>
        <charset val="128"/>
        <scheme val="minor"/>
      </rPr>
      <t>必ず確認</t>
    </r>
    <rPh sb="0" eb="2">
      <t>ニュウリョク</t>
    </rPh>
    <rPh sb="3" eb="5">
      <t>テジュン</t>
    </rPh>
    <rPh sb="6" eb="7">
      <t>ウ</t>
    </rPh>
    <rPh sb="8" eb="9">
      <t>コ</t>
    </rPh>
    <rPh sb="11" eb="13">
      <t>シカタ</t>
    </rPh>
    <rPh sb="17" eb="18">
      <t>カナラ</t>
    </rPh>
    <rPh sb="19" eb="21">
      <t>カクニン</t>
    </rPh>
    <phoneticPr fontId="1"/>
  </si>
  <si>
    <t>女子　４×１００ｍR</t>
    <rPh sb="0" eb="2">
      <t>ジョシ</t>
    </rPh>
    <phoneticPr fontId="1"/>
  </si>
  <si>
    <t>男子　４×１００ｍR</t>
    <rPh sb="0" eb="2">
      <t>ダンシ</t>
    </rPh>
    <phoneticPr fontId="1"/>
  </si>
  <si>
    <t>○○大会名</t>
    <rPh sb="2" eb="5">
      <t>タイカイメイ</t>
    </rPh>
    <phoneticPr fontId="1"/>
  </si>
  <si>
    <r>
      <t>四種競技の記録は</t>
    </r>
    <r>
      <rPr>
        <b/>
        <sz val="11"/>
        <color rgb="FFFF0000"/>
        <rFont val="ＭＳ Ｐゴシック"/>
        <family val="3"/>
        <charset val="128"/>
      </rPr>
      <t>ハードル競技の記録</t>
    </r>
    <r>
      <rPr>
        <sz val="11"/>
        <color theme="1"/>
        <rFont val="ＭＳ Ｐゴシック"/>
        <family val="3"/>
        <charset val="128"/>
      </rPr>
      <t>を打ち込む</t>
    </r>
    <phoneticPr fontId="1"/>
  </si>
  <si>
    <r>
      <t>必ず下記の要領で打ち込む</t>
    </r>
    <r>
      <rPr>
        <b/>
        <sz val="12"/>
        <color theme="1"/>
        <rFont val="游ゴシック"/>
        <family val="3"/>
        <charset val="128"/>
        <scheme val="minor"/>
      </rPr>
      <t>↓</t>
    </r>
    <r>
      <rPr>
        <sz val="11"/>
        <color theme="1"/>
        <rFont val="游ゴシック"/>
        <family val="2"/>
        <charset val="128"/>
        <scheme val="minor"/>
      </rPr>
      <t>(半角数字)</t>
    </r>
    <rPh sb="0" eb="1">
      <t>カナラ</t>
    </rPh>
    <rPh sb="2" eb="4">
      <t>カキ</t>
    </rPh>
    <rPh sb="5" eb="7">
      <t>ヨウリョウ</t>
    </rPh>
    <rPh sb="8" eb="9">
      <t>ウ</t>
    </rPh>
    <rPh sb="10" eb="11">
      <t>コ</t>
    </rPh>
    <rPh sb="14" eb="18">
      <t>ハンカクスウジ</t>
    </rPh>
    <phoneticPr fontId="1"/>
  </si>
  <si>
    <t>123-4567-8912</t>
    <phoneticPr fontId="1"/>
  </si>
  <si>
    <t>大穴</t>
    <phoneticPr fontId="1"/>
  </si>
  <si>
    <t>　振込者について　</t>
    <rPh sb="1" eb="3">
      <t>フリコミ</t>
    </rPh>
    <rPh sb="3" eb="4">
      <t>シャ</t>
    </rPh>
    <phoneticPr fontId="1"/>
  </si>
  <si>
    <t>※ （例；金杉台中学校 顧問 隅坂　→　13ｶﾅﾀﾞｲ　ｽﾐｻｶ</t>
    <rPh sb="3" eb="4">
      <t>レイ</t>
    </rPh>
    <rPh sb="5" eb="8">
      <t>カナスギダイ</t>
    </rPh>
    <rPh sb="8" eb="11">
      <t>チュウガッコウ</t>
    </rPh>
    <rPh sb="12" eb="14">
      <t>コモン</t>
    </rPh>
    <rPh sb="15" eb="17">
      <t>スミ</t>
    </rPh>
    <phoneticPr fontId="1"/>
  </si>
  <si>
    <t>ｵｰﾌﾟﾝ共通800ｍ</t>
    <rPh sb="5" eb="7">
      <t>キョウツウ</t>
    </rPh>
    <phoneticPr fontId="1"/>
  </si>
  <si>
    <t>男 種目</t>
    <rPh sb="0" eb="1">
      <t>ダン</t>
    </rPh>
    <rPh sb="2" eb="4">
      <t>シュモク</t>
    </rPh>
    <phoneticPr fontId="1"/>
  </si>
  <si>
    <t>女 種目</t>
    <rPh sb="0" eb="1">
      <t>ジョ</t>
    </rPh>
    <rPh sb="2" eb="4">
      <t>シュモク</t>
    </rPh>
    <phoneticPr fontId="1"/>
  </si>
  <si>
    <t>人</t>
    <rPh sb="0" eb="1">
      <t>ニン</t>
    </rPh>
    <phoneticPr fontId="1"/>
  </si>
  <si>
    <t>大会名；近隣､春季､100記録､101記録､市新人､秋季､駅伝予</t>
    <rPh sb="0" eb="3">
      <t>タイカイメイ</t>
    </rPh>
    <rPh sb="4" eb="6">
      <t>キンリン</t>
    </rPh>
    <rPh sb="7" eb="9">
      <t>シュンキ</t>
    </rPh>
    <rPh sb="13" eb="15">
      <t>キロク</t>
    </rPh>
    <rPh sb="19" eb="21">
      <t>キロク</t>
    </rPh>
    <rPh sb="22" eb="25">
      <t>シシンジン</t>
    </rPh>
    <rPh sb="26" eb="28">
      <t>シュウキ</t>
    </rPh>
    <rPh sb="29" eb="31">
      <t>エキデン</t>
    </rPh>
    <rPh sb="31" eb="32">
      <t>ヨ</t>
    </rPh>
    <phoneticPr fontId="1"/>
  </si>
  <si>
    <t>　※ この行は他支部役員リンク　→　→　→</t>
    <rPh sb="5" eb="6">
      <t>ギョウ</t>
    </rPh>
    <rPh sb="7" eb="10">
      <t>タシブ</t>
    </rPh>
    <rPh sb="10" eb="12">
      <t>ヤクイン</t>
    </rPh>
    <phoneticPr fontId="1"/>
  </si>
  <si>
    <t>　　　入力は</t>
    <rPh sb="3" eb="5">
      <t>ニュウリョク</t>
    </rPh>
    <phoneticPr fontId="1"/>
  </si>
  <si>
    <t>入力シートの入力方法</t>
    <rPh sb="0" eb="2">
      <t>ニュウリョク</t>
    </rPh>
    <rPh sb="6" eb="8">
      <t>ニュウリョク</t>
    </rPh>
    <rPh sb="8" eb="10">
      <t>ホウホウ</t>
    </rPh>
    <phoneticPr fontId="1"/>
  </si>
  <si>
    <t>ｵｰﾌﾟﾝ共通円盤投</t>
    <rPh sb="6" eb="9">
      <t>エンバンナゲ</t>
    </rPh>
    <phoneticPr fontId="1"/>
  </si>
  <si>
    <t>日目</t>
    <rPh sb="0" eb="2">
      <t>ニチメ</t>
    </rPh>
    <phoneticPr fontId="1"/>
  </si>
  <si>
    <t>船橋29</t>
  </si>
  <si>
    <t>船橋30</t>
  </si>
  <si>
    <t>B.B.CLOVERS</t>
    <phoneticPr fontId="1"/>
  </si>
  <si>
    <t>組</t>
  </si>
  <si>
    <t>～</t>
  </si>
  <si>
    <t>共通　女子　２００ｍ</t>
  </si>
  <si>
    <t>共通　男子　２００ｍ</t>
  </si>
  <si>
    <t>共通　男子　３０００ｍ</t>
  </si>
  <si>
    <t>Ｂﾋﾟｯﾄ</t>
  </si>
  <si>
    <t>共通　女子　走高跳</t>
  </si>
  <si>
    <t>※ 例、隅田中学校、第100回記録会の場合「隅田100記録」</t>
    <rPh sb="2" eb="3">
      <t>レイ</t>
    </rPh>
    <rPh sb="4" eb="6">
      <t>スミダ</t>
    </rPh>
    <rPh sb="6" eb="9">
      <t>チュウガッコウ</t>
    </rPh>
    <rPh sb="10" eb="11">
      <t>ダイ</t>
    </rPh>
    <rPh sb="14" eb="15">
      <t>カイ</t>
    </rPh>
    <rPh sb="15" eb="18">
      <t>キロクカイ</t>
    </rPh>
    <rPh sb="19" eb="21">
      <t>バアイ</t>
    </rPh>
    <rPh sb="22" eb="24">
      <t>スミダ</t>
    </rPh>
    <rPh sb="27" eb="29">
      <t>キロク</t>
    </rPh>
    <phoneticPr fontId="1"/>
  </si>
  <si>
    <t>船橋31</t>
  </si>
  <si>
    <t>みちるAC</t>
  </si>
  <si>
    <t>桜RC</t>
    <rPh sb="0" eb="1">
      <t>サクラ</t>
    </rPh>
    <phoneticPr fontId="1"/>
  </si>
  <si>
    <t>船橋32</t>
  </si>
  <si>
    <t>船橋33</t>
  </si>
  <si>
    <t>船橋34</t>
  </si>
  <si>
    <t>船橋35</t>
  </si>
  <si>
    <t>B.B.CLOVERS</t>
  </si>
  <si>
    <t>所属長名</t>
    <rPh sb="0" eb="3">
      <t>ショゾクチョウ</t>
    </rPh>
    <rPh sb="3" eb="4">
      <t>メイ</t>
    </rPh>
    <phoneticPr fontId="1"/>
  </si>
  <si>
    <t>団体名</t>
    <rPh sb="0" eb="2">
      <t>ダンタイ</t>
    </rPh>
    <phoneticPr fontId="1"/>
  </si>
  <si>
    <t>顧問･ｺｰﾁ名</t>
    <rPh sb="0" eb="2">
      <t>コモン</t>
    </rPh>
    <rPh sb="6" eb="7">
      <t>メイ</t>
    </rPh>
    <phoneticPr fontId="1"/>
  </si>
  <si>
    <t>団体名(略)</t>
    <rPh sb="0" eb="2">
      <t>ダンタイ</t>
    </rPh>
    <rPh sb="2" eb="3">
      <t>メイ</t>
    </rPh>
    <rPh sb="4" eb="5">
      <t>リャク</t>
    </rPh>
    <phoneticPr fontId="1"/>
  </si>
  <si>
    <t>正式団体名</t>
    <rPh sb="0" eb="2">
      <t>セイシキ</t>
    </rPh>
    <rPh sb="2" eb="5">
      <t>ダンタイメイ</t>
    </rPh>
    <phoneticPr fontId="1"/>
  </si>
  <si>
    <t>所属長名</t>
    <rPh sb="0" eb="3">
      <t>ショゾクチョウ</t>
    </rPh>
    <rPh sb="3" eb="4">
      <t>メイ</t>
    </rPh>
    <phoneticPr fontId="1"/>
  </si>
  <si>
    <t>顧問･ｺｰﾁ氏名</t>
    <rPh sb="0" eb="2">
      <t>コモン</t>
    </rPh>
    <rPh sb="6" eb="8">
      <t>シメイ</t>
    </rPh>
    <phoneticPr fontId="1"/>
  </si>
  <si>
    <t>担当者携帯番号</t>
    <rPh sb="0" eb="3">
      <t>タントウシャ</t>
    </rPh>
    <rPh sb="3" eb="5">
      <t>ケイタイ</t>
    </rPh>
    <rPh sb="5" eb="7">
      <t>バンゴウ</t>
    </rPh>
    <phoneticPr fontId="1"/>
  </si>
  <si>
    <r>
      <t>団体番号</t>
    </r>
    <r>
      <rPr>
        <b/>
        <sz val="14"/>
        <rFont val="游ゴシック"/>
        <family val="3"/>
        <charset val="128"/>
        <scheme val="minor"/>
      </rPr>
      <t>＋略ﾁｰﾑ名</t>
    </r>
    <r>
      <rPr>
        <sz val="14"/>
        <rFont val="游ゴシック"/>
        <family val="3"/>
        <charset val="128"/>
        <scheme val="minor"/>
      </rPr>
      <t>＋振込者名</t>
    </r>
    <rPh sb="0" eb="2">
      <t>ダンタイ</t>
    </rPh>
    <rPh sb="2" eb="4">
      <t>バンゴウ</t>
    </rPh>
    <rPh sb="5" eb="6">
      <t>リャク</t>
    </rPh>
    <rPh sb="9" eb="10">
      <t>メイ</t>
    </rPh>
    <rPh sb="11" eb="13">
      <t>フリコミ</t>
    </rPh>
    <rPh sb="13" eb="14">
      <t>シャ</t>
    </rPh>
    <rPh sb="14" eb="15">
      <t>メイ</t>
    </rPh>
    <phoneticPr fontId="1"/>
  </si>
  <si>
    <t>クラブ番号</t>
    <rPh sb="3" eb="5">
      <t>バンゴウ</t>
    </rPh>
    <phoneticPr fontId="1"/>
  </si>
  <si>
    <t>２９</t>
    <phoneticPr fontId="1"/>
  </si>
  <si>
    <t>３０</t>
    <phoneticPr fontId="1"/>
  </si>
  <si>
    <t>３１</t>
    <phoneticPr fontId="1"/>
  </si>
  <si>
    <t>　※ 外字は使用できないので、常用漢字を使用すること。</t>
    <rPh sb="3" eb="5">
      <t>ガイジ</t>
    </rPh>
    <rPh sb="6" eb="8">
      <t>シヨウ</t>
    </rPh>
    <rPh sb="15" eb="19">
      <t>ジョウヨウカンジ</t>
    </rPh>
    <rPh sb="20" eb="22">
      <t>シヨウ</t>
    </rPh>
    <phoneticPr fontId="1"/>
  </si>
  <si>
    <t>t27-mizuho01@gs.funabashi.ed.jp</t>
    <phoneticPr fontId="1"/>
  </si>
  <si>
    <t>＜ ト ラ ッ ク ＞</t>
    <phoneticPr fontId="46"/>
  </si>
  <si>
    <t>順序</t>
    <rPh sb="0" eb="2">
      <t>ジュンジョ</t>
    </rPh>
    <phoneticPr fontId="46"/>
  </si>
  <si>
    <t>種　　　　　目</t>
    <rPh sb="0" eb="7">
      <t>シュモク</t>
    </rPh>
    <phoneticPr fontId="46"/>
  </si>
  <si>
    <t>組</t>
    <rPh sb="0" eb="1">
      <t>クミ</t>
    </rPh>
    <phoneticPr fontId="46"/>
  </si>
  <si>
    <t>招　集　時　間</t>
    <rPh sb="0" eb="1">
      <t>ショウ</t>
    </rPh>
    <rPh sb="2" eb="3">
      <t>シュウ</t>
    </rPh>
    <rPh sb="4" eb="5">
      <t>トキ</t>
    </rPh>
    <rPh sb="6" eb="7">
      <t>アイダ</t>
    </rPh>
    <phoneticPr fontId="46"/>
  </si>
  <si>
    <t>開始時刻</t>
    <rPh sb="0" eb="2">
      <t>カイシ</t>
    </rPh>
    <rPh sb="2" eb="4">
      <t>ジコク</t>
    </rPh>
    <phoneticPr fontId="46"/>
  </si>
  <si>
    <t>終了時刻</t>
    <rPh sb="0" eb="2">
      <t>シュウリョウ</t>
    </rPh>
    <rPh sb="2" eb="4">
      <t>ジコク</t>
    </rPh>
    <phoneticPr fontId="46"/>
  </si>
  <si>
    <t>～</t>
    <phoneticPr fontId="46"/>
  </si>
  <si>
    <t>＜ フィールド ＞</t>
    <phoneticPr fontId="46"/>
  </si>
  <si>
    <t>組・ピット</t>
    <rPh sb="0" eb="1">
      <t>クミ</t>
    </rPh>
    <phoneticPr fontId="46"/>
  </si>
  <si>
    <t>競技時間</t>
    <rPh sb="0" eb="2">
      <t>キョウギ</t>
    </rPh>
    <rPh sb="2" eb="4">
      <t>ジカン</t>
    </rPh>
    <phoneticPr fontId="46"/>
  </si>
  <si>
    <t>Ｂﾋﾟｯﾄ</t>
    <phoneticPr fontId="46"/>
  </si>
  <si>
    <t>Ａﾋﾟｯﾄ</t>
    <phoneticPr fontId="46"/>
  </si>
  <si>
    <t>市民大会１種目</t>
    <rPh sb="0" eb="2">
      <t>シミン</t>
    </rPh>
    <rPh sb="2" eb="4">
      <t>タイカイ</t>
    </rPh>
    <rPh sb="5" eb="7">
      <t>シュモク</t>
    </rPh>
    <phoneticPr fontId="1"/>
  </si>
  <si>
    <t>記録会１種目</t>
    <rPh sb="0" eb="3">
      <t>キロクカイ</t>
    </rPh>
    <rPh sb="4" eb="6">
      <t>シュモク</t>
    </rPh>
    <phoneticPr fontId="1"/>
  </si>
  <si>
    <t>船橋陸上ｸﾗﾌﾞ</t>
    <rPh sb="0" eb="2">
      <t>フナバシ</t>
    </rPh>
    <rPh sb="2" eb="4">
      <t>リクジョウ</t>
    </rPh>
    <phoneticPr fontId="1"/>
  </si>
  <si>
    <t>３２</t>
  </si>
  <si>
    <t xml:space="preserve">  第20回　船橋市近隣支部中学校陸上競技記録会</t>
    <phoneticPr fontId="3"/>
  </si>
  <si>
    <t xml:space="preserve">  </t>
  </si>
  <si>
    <t>男子種目別人数</t>
  </si>
  <si>
    <t>女子種目別人数</t>
  </si>
  <si>
    <t>１．趣　　旨</t>
    <rPh sb="2" eb="3">
      <t>オモムキ</t>
    </rPh>
    <rPh sb="5" eb="6">
      <t>ムネ</t>
    </rPh>
    <phoneticPr fontId="3"/>
  </si>
  <si>
    <t>陸上競技の正しい普及発展の助けとし、この大会を通じて、中学生の精神的・身体的な正しい訓練を助成するものである。</t>
    <phoneticPr fontId="3"/>
  </si>
  <si>
    <t>種目名</t>
  </si>
  <si>
    <t>合計</t>
  </si>
  <si>
    <t>他支</t>
  </si>
  <si>
    <t>1年100m</t>
  </si>
  <si>
    <t>2年100m</t>
  </si>
  <si>
    <t>２．主　　催</t>
    <phoneticPr fontId="3"/>
  </si>
  <si>
    <t>船橋市陸上競技協会</t>
    <phoneticPr fontId="3"/>
  </si>
  <si>
    <t>3年100m</t>
  </si>
  <si>
    <t>共通100ｍ</t>
  </si>
  <si>
    <t>３．主　　管</t>
    <phoneticPr fontId="3"/>
  </si>
  <si>
    <t>船橋市陸上競技協会・船橋支部陸上競技専門部</t>
    <phoneticPr fontId="3"/>
  </si>
  <si>
    <t>1年800m</t>
  </si>
  <si>
    <t>４．期　　日</t>
    <phoneticPr fontId="3"/>
  </si>
  <si>
    <t>令和8年 4月 18日（土）　※荒天時中止</t>
    <rPh sb="0" eb="2">
      <t>レイワ</t>
    </rPh>
    <rPh sb="12" eb="13">
      <t>ド</t>
    </rPh>
    <rPh sb="16" eb="18">
      <t>コウテン</t>
    </rPh>
    <rPh sb="18" eb="19">
      <t>ジ</t>
    </rPh>
    <rPh sb="19" eb="21">
      <t>チュウシ</t>
    </rPh>
    <phoneticPr fontId="3"/>
  </si>
  <si>
    <t>1年1500m</t>
  </si>
  <si>
    <t>５．時　　間</t>
    <phoneticPr fontId="3"/>
  </si>
  <si>
    <t>受付・開場　７：３０　　　競技開始　９：００(予定)</t>
    <rPh sb="3" eb="5">
      <t>カイジョウ</t>
    </rPh>
    <rPh sb="23" eb="25">
      <t>ヨテイ</t>
    </rPh>
    <phoneticPr fontId="3"/>
  </si>
  <si>
    <t>共通1500m</t>
  </si>
  <si>
    <t>６．会　　場</t>
    <phoneticPr fontId="3"/>
  </si>
  <si>
    <t xml:space="preserve">船橋市運動公園陸上競技場  船橋市夏見台6-4-1  </t>
    <phoneticPr fontId="3"/>
  </si>
  <si>
    <t>走高跳</t>
  </si>
  <si>
    <t>1年走幅跳</t>
  </si>
  <si>
    <t>７．種　　目</t>
    <phoneticPr fontId="3"/>
  </si>
  <si>
    <t>＜　男　子  ＞</t>
    <phoneticPr fontId="3"/>
  </si>
  <si>
    <t>2年走幅跳</t>
  </si>
  <si>
    <t>学年種目</t>
    <phoneticPr fontId="3"/>
  </si>
  <si>
    <t>２年１００ｍ、３年１００ｍ</t>
    <phoneticPr fontId="3"/>
  </si>
  <si>
    <t>3年走幅跳</t>
  </si>
  <si>
    <t>共通種目</t>
    <phoneticPr fontId="3"/>
  </si>
  <si>
    <t>２００ｍ、４００ｍ、８００ｍ、１５００ｍ、３０００ｍ</t>
    <phoneticPr fontId="3"/>
  </si>
  <si>
    <t>共通走幅跳</t>
  </si>
  <si>
    <t>１１０ｍＨ、４×１００ｍＲ、走高跳、走幅跳、砲丸投(5.000kg)、円盤投(1.500kg)</t>
    <rPh sb="35" eb="37">
      <t>エンバン</t>
    </rPh>
    <rPh sb="37" eb="38">
      <t>ナ</t>
    </rPh>
    <phoneticPr fontId="3"/>
  </si>
  <si>
    <t>砲丸投</t>
  </si>
  <si>
    <t>＜　女　子　＞　</t>
    <phoneticPr fontId="3"/>
  </si>
  <si>
    <t>四種競技</t>
  </si>
  <si>
    <t>円盤投</t>
  </si>
  <si>
    <t>２００ｍ、８００ｍ、１５００ｍ、１００ｍＨ、４×１００ｍＲ</t>
    <phoneticPr fontId="3"/>
  </si>
  <si>
    <t>走高跳、走幅跳、砲丸投(2.721kg)、円盤投(1.000kg)</t>
    <rPh sb="21" eb="23">
      <t>エンバン</t>
    </rPh>
    <rPh sb="23" eb="24">
      <t>ナ</t>
    </rPh>
    <phoneticPr fontId="3"/>
  </si>
  <si>
    <t>８．出場資格</t>
    <phoneticPr fontId="3"/>
  </si>
  <si>
    <r>
      <t>① 学校教育法で定める</t>
    </r>
    <r>
      <rPr>
        <u/>
        <sz val="10.5"/>
        <color theme="1"/>
        <rFont val="ＭＳ Ｐ明朝"/>
        <family val="1"/>
        <charset val="128"/>
      </rPr>
      <t>船橋、習志野、八千代</t>
    </r>
    <r>
      <rPr>
        <sz val="10.5"/>
        <color theme="1"/>
        <rFont val="ＭＳ Ｐ明朝"/>
        <family val="1"/>
        <charset val="128"/>
      </rPr>
      <t>市内在住、在学の中学校２、３年生生徒であること。</t>
    </r>
    <rPh sb="11" eb="13">
      <t>フナバシ</t>
    </rPh>
    <rPh sb="14" eb="17">
      <t>ナラシノ</t>
    </rPh>
    <rPh sb="18" eb="21">
      <t>ヤチヨ</t>
    </rPh>
    <rPh sb="21" eb="23">
      <t>シナイ</t>
    </rPh>
    <rPh sb="23" eb="25">
      <t>ザイジュウ</t>
    </rPh>
    <rPh sb="26" eb="28">
      <t>ザイガク</t>
    </rPh>
    <rPh sb="29" eb="32">
      <t>チュウガッコウ</t>
    </rPh>
    <rPh sb="35" eb="37">
      <t>ネンセイ</t>
    </rPh>
    <phoneticPr fontId="3"/>
  </si>
  <si>
    <t>② 学年種目については、該当学年種目に出場すること。</t>
    <phoneticPr fontId="3"/>
  </si>
  <si>
    <t>③ 健康診断において異常無しと判断され、日常の活動状況から本記録会への出場に差し支え無しと判断し
　　保護者、所属長が許可した者。</t>
    <rPh sb="55" eb="57">
      <t>ショゾク</t>
    </rPh>
    <phoneticPr fontId="3"/>
  </si>
  <si>
    <t>９．出場制限</t>
    <phoneticPr fontId="3"/>
  </si>
  <si>
    <r>
      <rPr>
        <sz val="10.5"/>
        <rFont val="HG創英角ｺﾞｼｯｸUB"/>
        <family val="3"/>
        <charset val="128"/>
      </rPr>
      <t>１人１種目</t>
    </r>
    <r>
      <rPr>
        <sz val="10.5"/>
        <rFont val="ＭＳ Ｐ明朝"/>
        <family val="1"/>
        <charset val="128"/>
      </rPr>
      <t>(リレーは除く)、１校１種目</t>
    </r>
    <r>
      <rPr>
        <sz val="10.5"/>
        <rFont val="HG創英角ｺﾞｼｯｸUB"/>
        <family val="3"/>
        <charset val="128"/>
      </rPr>
      <t>５名</t>
    </r>
    <r>
      <rPr>
        <sz val="10.5"/>
        <rFont val="ＭＳ Ｐ明朝"/>
        <family val="1"/>
        <charset val="128"/>
      </rPr>
      <t>以内。800m以上の長距離、100mは制限無し。</t>
    </r>
    <rPh sb="1" eb="2">
      <t>ニン</t>
    </rPh>
    <rPh sb="3" eb="5">
      <t>シュモク</t>
    </rPh>
    <rPh sb="10" eb="11">
      <t>ノゾ</t>
    </rPh>
    <rPh sb="15" eb="16">
      <t>コウ</t>
    </rPh>
    <rPh sb="17" eb="19">
      <t>シュモク</t>
    </rPh>
    <rPh sb="20" eb="21">
      <t>メイ</t>
    </rPh>
    <rPh sb="21" eb="23">
      <t>イナイ</t>
    </rPh>
    <rPh sb="28" eb="30">
      <t>イジョウ</t>
    </rPh>
    <rPh sb="31" eb="34">
      <t>チョウキョリ</t>
    </rPh>
    <rPh sb="40" eb="42">
      <t>セイゲン</t>
    </rPh>
    <rPh sb="42" eb="43">
      <t>ナ</t>
    </rPh>
    <phoneticPr fontId="3"/>
  </si>
  <si>
    <t>リレーは１校１チームとする。</t>
    <phoneticPr fontId="1"/>
  </si>
  <si>
    <t>10．申込方法</t>
    <phoneticPr fontId="3"/>
  </si>
  <si>
    <t>船橋</t>
    <rPh sb="0" eb="2">
      <t>フナバシ</t>
    </rPh>
    <phoneticPr fontId="3"/>
  </si>
  <si>
    <t>習志野
八千代</t>
    <rPh sb="0" eb="3">
      <t>ナラシノ</t>
    </rPh>
    <rPh sb="4" eb="7">
      <t>ヤチヨ</t>
    </rPh>
    <phoneticPr fontId="3"/>
  </si>
  <si>
    <t>　① 参加表示を４月３日(金)18:00までにFAX送信(047-452-7508隅坂)する。</t>
    <rPh sb="3" eb="5">
      <t>サンカ</t>
    </rPh>
    <rPh sb="5" eb="7">
      <t>ヒョウジ</t>
    </rPh>
    <rPh sb="9" eb="10">
      <t>ガツ</t>
    </rPh>
    <rPh sb="11" eb="12">
      <t>ニチ</t>
    </rPh>
    <rPh sb="13" eb="14">
      <t>キン</t>
    </rPh>
    <rPh sb="26" eb="28">
      <t>ソウシン</t>
    </rPh>
    <rPh sb="41" eb="43">
      <t>スミ</t>
    </rPh>
    <phoneticPr fontId="1"/>
  </si>
  <si>
    <t>　② ６日(月)１８：００までに申込ファイル記載のアドレスにメールで申し込む。</t>
    <rPh sb="6" eb="7">
      <t>ゲツ</t>
    </rPh>
    <phoneticPr fontId="3"/>
  </si>
  <si>
    <r>
      <t>　※ ファイルの書式は、陸協ホームページの</t>
    </r>
    <r>
      <rPr>
        <b/>
        <sz val="10.5"/>
        <color theme="1"/>
        <rFont val="ＭＳ ゴシック"/>
        <family val="3"/>
        <charset val="128"/>
      </rPr>
      <t>書式を使用厳守</t>
    </r>
    <r>
      <rPr>
        <sz val="10.5"/>
        <color theme="1"/>
        <rFont val="ＭＳ Ｐ明朝"/>
        <family val="1"/>
        <charset val="128"/>
      </rPr>
      <t>すること。</t>
    </r>
    <phoneticPr fontId="3"/>
  </si>
  <si>
    <t>11．参加料</t>
    <rPh sb="3" eb="6">
      <t>サンカリョウ</t>
    </rPh>
    <phoneticPr fontId="3"/>
  </si>
  <si>
    <t>１人１種目５００円、リレー８００円</t>
    <phoneticPr fontId="3"/>
  </si>
  <si>
    <t>　参加料は原則、理由の如何に関わらず返金しない。</t>
    <rPh sb="5" eb="7">
      <t>ゲンソク</t>
    </rPh>
    <phoneticPr fontId="3"/>
  </si>
  <si>
    <t>振込手数料は、申込者が負担する。</t>
    <rPh sb="0" eb="2">
      <t>フリコミ</t>
    </rPh>
    <rPh sb="2" eb="5">
      <t>テスウリョウ</t>
    </rPh>
    <rPh sb="7" eb="9">
      <t>モウシコミ</t>
    </rPh>
    <rPh sb="9" eb="10">
      <t>シャ</t>
    </rPh>
    <rPh sb="11" eb="13">
      <t>フタン</t>
    </rPh>
    <phoneticPr fontId="3"/>
  </si>
  <si>
    <t>12．編成会議</t>
    <phoneticPr fontId="3"/>
  </si>
  <si>
    <t>期 日　４月１１日（土）１３：００～</t>
    <phoneticPr fontId="3"/>
  </si>
  <si>
    <r>
      <t xml:space="preserve">会 場　船橋市運動公園管理事務所　２階会議室　※ </t>
    </r>
    <r>
      <rPr>
        <b/>
        <sz val="10.5"/>
        <color theme="1"/>
        <rFont val="ＭＳ ゴシック"/>
        <family val="3"/>
        <charset val="128"/>
      </rPr>
      <t>船橋市内顧問のみ</t>
    </r>
    <r>
      <rPr>
        <sz val="10.5"/>
        <color theme="1"/>
        <rFont val="ＭＳ Ｐ明朝"/>
        <family val="1"/>
        <charset val="128"/>
      </rPr>
      <t>による開催</t>
    </r>
    <rPh sb="4" eb="7">
      <t>フナバシシ</t>
    </rPh>
    <rPh sb="7" eb="9">
      <t>ウンドウ</t>
    </rPh>
    <rPh sb="9" eb="11">
      <t>コウエン</t>
    </rPh>
    <rPh sb="11" eb="13">
      <t>カンリ</t>
    </rPh>
    <rPh sb="13" eb="16">
      <t>ジムショ</t>
    </rPh>
    <rPh sb="18" eb="19">
      <t>カイ</t>
    </rPh>
    <rPh sb="19" eb="22">
      <t>カイギシツ</t>
    </rPh>
    <rPh sb="25" eb="29">
      <t>フナバシシナイ</t>
    </rPh>
    <rPh sb="29" eb="31">
      <t>コモン</t>
    </rPh>
    <rPh sb="36" eb="38">
      <t>カイサイ</t>
    </rPh>
    <phoneticPr fontId="3"/>
  </si>
  <si>
    <t>13. 表　　彰</t>
    <phoneticPr fontId="3"/>
  </si>
  <si>
    <t>１～３位にメダル、１位～８位に記録証を授与する。</t>
    <phoneticPr fontId="3"/>
  </si>
  <si>
    <t>14 備　　考</t>
    <phoneticPr fontId="1"/>
  </si>
  <si>
    <t xml:space="preserve">① 競技中に発生した事故などについては応急処置を主催者で行うが、以後の責任は負わない。
　　また、競技会に関わる全ての人の感染に対するいかなる責任を負わない。
</t>
    <phoneticPr fontId="3"/>
  </si>
  <si>
    <t>② アスリートビブスは、県専門部指定の番号を使用すること。</t>
    <phoneticPr fontId="1"/>
  </si>
  <si>
    <t>③ スパイクピン、靴底の厚さ等の規定は日本陸上競技連盟競技規則のとおりとする。(競技注意事項参照）</t>
    <rPh sb="9" eb="11">
      <t>クツゾコ</t>
    </rPh>
    <rPh sb="12" eb="13">
      <t>アツ</t>
    </rPh>
    <rPh sb="40" eb="42">
      <t>キョウギ</t>
    </rPh>
    <rPh sb="42" eb="44">
      <t>チュウイ</t>
    </rPh>
    <rPh sb="44" eb="46">
      <t>ジコウ</t>
    </rPh>
    <rPh sb="46" eb="48">
      <t>サンショウ</t>
    </rPh>
    <phoneticPr fontId="3"/>
  </si>
  <si>
    <t>　　会場となる船橋市運動公園陸上競技場は、ニードルピンの使用はできない。</t>
    <phoneticPr fontId="1"/>
  </si>
  <si>
    <t>④ 番組編成は、申請記録の上位より順に編成する。</t>
    <rPh sb="2" eb="4">
      <t>バングミ</t>
    </rPh>
    <rPh sb="4" eb="6">
      <t>ヘンセイ</t>
    </rPh>
    <rPh sb="8" eb="10">
      <t>シンセイ</t>
    </rPh>
    <rPh sb="13" eb="14">
      <t>ウエ</t>
    </rPh>
    <phoneticPr fontId="3"/>
  </si>
  <si>
    <t>⑤ 障害走、投擲物の規格は次のとおりとする。</t>
    <rPh sb="6" eb="8">
      <t>トウテキ</t>
    </rPh>
    <rPh sb="8" eb="9">
      <t>ブツ</t>
    </rPh>
    <phoneticPr fontId="3"/>
  </si>
  <si>
    <t>　　男子　１１０ｍＨ；高さ91.4cm､Sｱﾌﾟﾛｰﾁ13.72m､ｲﾝﾀｰﾊﾞﾙ9.14m　砲丸投； 5.000㎏　円盤投； 1.500㎏</t>
    <rPh sb="59" eb="61">
      <t>エンバン</t>
    </rPh>
    <phoneticPr fontId="3"/>
  </si>
  <si>
    <t>　　女子　１００ｍＨ；高さ76.2cm､Sｱﾌﾟﾛｰﾁ13m､ｲﾝﾀｰﾊﾞﾙ８m　砲丸投； 2.721㎏　円盤投； 1.000㎏</t>
    <rPh sb="2" eb="4">
      <t>ジョシ</t>
    </rPh>
    <phoneticPr fontId="3"/>
  </si>
  <si>
    <t>⑥ 競技日程は確定次第、船橋市陸上競技協会ホームページに掲載する。</t>
    <phoneticPr fontId="1"/>
  </si>
  <si>
    <t>⑦ 問い合わせ先　　船橋市陸上競技協会 事務局 Tel･Fax 047-452-7508(理事長;隅坂道昭)</t>
    <rPh sb="10" eb="19">
      <t>フナリク</t>
    </rPh>
    <rPh sb="20" eb="23">
      <t>ジムキョク</t>
    </rPh>
    <rPh sb="45" eb="48">
      <t>リジチョウ</t>
    </rPh>
    <rPh sb="49" eb="53">
      <t>オレ</t>
    </rPh>
    <phoneticPr fontId="3"/>
  </si>
  <si>
    <t>第１９回 船橋市近隣支部中学校陸上競技記録会</t>
    <rPh sb="0" eb="1">
      <t>ダイ</t>
    </rPh>
    <rPh sb="3" eb="4">
      <t>カイ</t>
    </rPh>
    <rPh sb="5" eb="7">
      <t>フナバシ</t>
    </rPh>
    <rPh sb="7" eb="8">
      <t>シ</t>
    </rPh>
    <rPh sb="8" eb="10">
      <t>キンリン</t>
    </rPh>
    <rPh sb="10" eb="11">
      <t>ササ</t>
    </rPh>
    <rPh sb="11" eb="12">
      <t>ブ</t>
    </rPh>
    <rPh sb="12" eb="15">
      <t>チュウガッコウ</t>
    </rPh>
    <rPh sb="15" eb="17">
      <t>リクジョウ</t>
    </rPh>
    <rPh sb="17" eb="19">
      <t>キョウギ</t>
    </rPh>
    <rPh sb="19" eb="22">
      <t>キロクカイ</t>
    </rPh>
    <phoneticPr fontId="46"/>
  </si>
  <si>
    <t>競　　技　　日　　程</t>
    <rPh sb="0" eb="4">
      <t>キョウギ</t>
    </rPh>
    <rPh sb="6" eb="7">
      <t>ヒ</t>
    </rPh>
    <rPh sb="9" eb="10">
      <t>ホド</t>
    </rPh>
    <phoneticPr fontId="46"/>
  </si>
  <si>
    <t>共通　男子　１１０ｍＨ</t>
    <rPh sb="0" eb="2">
      <t>キョウツウ</t>
    </rPh>
    <rPh sb="3" eb="5">
      <t>ダンシ</t>
    </rPh>
    <phoneticPr fontId="46"/>
  </si>
  <si>
    <t>共通　女子　１００ｍＨ</t>
  </si>
  <si>
    <t>３年　女子　１００ｍ</t>
    <rPh sb="1" eb="2">
      <t>ネン</t>
    </rPh>
    <rPh sb="3" eb="5">
      <t>ジョシ</t>
    </rPh>
    <phoneticPr fontId="46"/>
  </si>
  <si>
    <t>３年　男子　１００ｍ</t>
    <rPh sb="1" eb="2">
      <t>ネン</t>
    </rPh>
    <rPh sb="3" eb="5">
      <t>ダンシ</t>
    </rPh>
    <phoneticPr fontId="46"/>
  </si>
  <si>
    <t>２年　女子　１００ｍ</t>
    <rPh sb="1" eb="2">
      <t>ネン</t>
    </rPh>
    <rPh sb="3" eb="5">
      <t>ジョシ</t>
    </rPh>
    <phoneticPr fontId="46"/>
  </si>
  <si>
    <t>２年　男子　１００ｍ</t>
    <rPh sb="1" eb="2">
      <t>ネン</t>
    </rPh>
    <rPh sb="3" eb="5">
      <t>ダンシ</t>
    </rPh>
    <phoneticPr fontId="46"/>
  </si>
  <si>
    <t>共通　男子　４００ｍ</t>
    <rPh sb="0" eb="2">
      <t>キョウツウ</t>
    </rPh>
    <rPh sb="3" eb="5">
      <t>ダンシ</t>
    </rPh>
    <phoneticPr fontId="46"/>
  </si>
  <si>
    <t>共通　女子　１５００ｍ</t>
    <rPh sb="0" eb="2">
      <t>キョウツウ</t>
    </rPh>
    <rPh sb="3" eb="5">
      <t>ジョシ</t>
    </rPh>
    <phoneticPr fontId="46"/>
  </si>
  <si>
    <t>共通　男子　１５００ｍ</t>
    <rPh sb="0" eb="2">
      <t>キョウツウ</t>
    </rPh>
    <rPh sb="3" eb="5">
      <t>ダンシ</t>
    </rPh>
    <phoneticPr fontId="46"/>
  </si>
  <si>
    <t>共通　女子　８００ｍ</t>
    <rPh sb="0" eb="2">
      <t>キョウツウ</t>
    </rPh>
    <rPh sb="3" eb="5">
      <t>ジョシ</t>
    </rPh>
    <phoneticPr fontId="46"/>
  </si>
  <si>
    <t>共通　男子　８００ｍ</t>
    <rPh sb="0" eb="2">
      <t>キョウツウ</t>
    </rPh>
    <rPh sb="3" eb="5">
      <t>ダンシ</t>
    </rPh>
    <phoneticPr fontId="46"/>
  </si>
  <si>
    <t>共通　女子４×１００ｍＲ</t>
    <rPh sb="0" eb="2">
      <t>キョウツウ</t>
    </rPh>
    <rPh sb="3" eb="5">
      <t>ジョシ</t>
    </rPh>
    <phoneticPr fontId="46"/>
  </si>
  <si>
    <t>共通　男子４×１００ｍＲ</t>
    <rPh sb="0" eb="2">
      <t>キョウツウ</t>
    </rPh>
    <rPh sb="3" eb="5">
      <t>ダンシ</t>
    </rPh>
    <phoneticPr fontId="46"/>
  </si>
  <si>
    <t>共通　男子　走高跳</t>
  </si>
  <si>
    <t>共通　男子　走幅跳</t>
    <rPh sb="0" eb="2">
      <t>キョウツウ</t>
    </rPh>
    <rPh sb="3" eb="5">
      <t>ダンシ</t>
    </rPh>
    <rPh sb="6" eb="9">
      <t>ハバ</t>
    </rPh>
    <phoneticPr fontId="46"/>
  </si>
  <si>
    <t>共通　女子　走幅跳</t>
    <rPh sb="0" eb="2">
      <t>キョウツウ</t>
    </rPh>
    <rPh sb="3" eb="5">
      <t>ジョシ</t>
    </rPh>
    <rPh sb="6" eb="9">
      <t>ハバ</t>
    </rPh>
    <phoneticPr fontId="46"/>
  </si>
  <si>
    <t>共通　男子　砲丸投</t>
    <rPh sb="0" eb="2">
      <t>キョウツウ</t>
    </rPh>
    <rPh sb="3" eb="5">
      <t>ダンシ</t>
    </rPh>
    <rPh sb="6" eb="9">
      <t>ホウガン</t>
    </rPh>
    <phoneticPr fontId="46"/>
  </si>
  <si>
    <t>共通　女子　砲丸投</t>
    <rPh sb="0" eb="2">
      <t>キョウツウ</t>
    </rPh>
    <rPh sb="3" eb="5">
      <t>ジョシ</t>
    </rPh>
    <rPh sb="6" eb="9">
      <t>ホウ</t>
    </rPh>
    <phoneticPr fontId="46"/>
  </si>
  <si>
    <t>共通　女子　円盤投</t>
    <rPh sb="3" eb="4">
      <t>ジョ</t>
    </rPh>
    <phoneticPr fontId="66"/>
  </si>
  <si>
    <t>共通　男子　円盤投</t>
    <rPh sb="6" eb="8">
      <t>エンバン</t>
    </rPh>
    <phoneticPr fontId="66"/>
  </si>
  <si>
    <t>競技終了予定時刻　</t>
    <rPh sb="0" eb="2">
      <t>キョウギ</t>
    </rPh>
    <rPh sb="2" eb="4">
      <t>シュウリョウ</t>
    </rPh>
    <rPh sb="4" eb="6">
      <t>ヨテイ</t>
    </rPh>
    <rPh sb="6" eb="8">
      <t>ジコク</t>
    </rPh>
    <phoneticPr fontId="46"/>
  </si>
  <si>
    <t>１種目５名以内,100m,長距離は制限無</t>
    <rPh sb="13" eb="14">
      <t>オサ</t>
    </rPh>
    <rPh sb="14" eb="16">
      <t>キョリ</t>
    </rPh>
    <rPh sb="17" eb="19">
      <t>セイゲン</t>
    </rPh>
    <rPh sb="19" eb="20">
      <t>ナ</t>
    </rPh>
    <phoneticPr fontId="1"/>
  </si>
  <si>
    <r>
      <t>　</t>
    </r>
    <r>
      <rPr>
        <b/>
        <sz val="10.5"/>
        <color rgb="FFFF0000"/>
        <rFont val="ＭＳ Ｐ明朝"/>
        <family val="1"/>
        <charset val="128"/>
      </rPr>
      <t>６日(月)１８：００まで</t>
    </r>
    <r>
      <rPr>
        <sz val="10.5"/>
        <color theme="1"/>
        <rFont val="ＭＳ Ｐ明朝"/>
        <family val="1"/>
        <charset val="128"/>
      </rPr>
      <t>に船橋支部専門部指定のアドレスにメールで申し込む。</t>
    </r>
    <rPh sb="4" eb="5">
      <t>ゲツ</t>
    </rPh>
    <rPh sb="14" eb="16">
      <t>フナバシ</t>
    </rPh>
    <rPh sb="16" eb="18">
      <t>シブ</t>
    </rPh>
    <rPh sb="18" eb="21">
      <t>センモンブ</t>
    </rPh>
    <rPh sb="21" eb="23">
      <t>シテイ</t>
    </rPh>
    <phoneticPr fontId="3"/>
  </si>
  <si>
    <r>
      <t>参加料は</t>
    </r>
    <r>
      <rPr>
        <b/>
        <sz val="10.5"/>
        <color rgb="FFFF0000"/>
        <rFont val="ＭＳ Ｐ明朝"/>
        <family val="1"/>
        <charset val="128"/>
      </rPr>
      <t>４月１０日(金)まで</t>
    </r>
    <r>
      <rPr>
        <sz val="10.5"/>
        <rFont val="ＭＳ Ｐ明朝"/>
        <family val="1"/>
        <charset val="128"/>
      </rPr>
      <t>に、申込ファイル記載の銀行口座に顧問が振り込む。</t>
    </r>
    <rPh sb="0" eb="3">
      <t>サンカリョウ</t>
    </rPh>
    <rPh sb="5" eb="6">
      <t>ガツ</t>
    </rPh>
    <rPh sb="8" eb="9">
      <t>ニチ</t>
    </rPh>
    <rPh sb="10" eb="11">
      <t>キン</t>
    </rPh>
    <rPh sb="16" eb="18">
      <t>モウシコミ</t>
    </rPh>
    <rPh sb="22" eb="24">
      <t>キサイ</t>
    </rPh>
    <rPh sb="25" eb="27">
      <t>ギンコウ</t>
    </rPh>
    <rPh sb="27" eb="29">
      <t>コウザ</t>
    </rPh>
    <rPh sb="30" eb="32">
      <t>コモン</t>
    </rPh>
    <rPh sb="33" eb="34">
      <t>フ</t>
    </rPh>
    <rPh sb="35" eb="36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</si>
</sst>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0.00_);[Red]\(0.00\)"/>
    <numFmt numFmtId="178" formatCode="##,##0&quot;円&quot;"/>
    <numFmt numFmtId="179" formatCode="##0&quot;人&quot;"/>
    <numFmt numFmtId="180" formatCode="##0&quot;種目&quot;"/>
    <numFmt numFmtId="181" formatCode="#0&quot;チーム&quot;"/>
    <numFmt numFmtId="182" formatCode="#&quot;ﾁｰﾑ&quot;"/>
  </numFmts>
  <fonts count="6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0"/>
      <color theme="8" tint="0.79998168889431442"/>
      <name val="ＭＳ Ｐゴシック"/>
      <family val="3"/>
      <charset val="128"/>
    </font>
    <font>
      <sz val="10"/>
      <color theme="7" tint="0.7999816888943144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 tint="-0.249977111117893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HG創英ﾌﾟﾚｾﾞﾝｽEB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u val="double"/>
      <sz val="14"/>
      <color rgb="FFFF0000"/>
      <name val="游ゴシック"/>
      <family val="3"/>
      <charset val="128"/>
      <scheme val="minor"/>
    </font>
    <font>
      <b/>
      <u val="double"/>
      <sz val="18"/>
      <color rgb="FFFF0000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u/>
      <sz val="14"/>
      <color theme="10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 tint="-0.1499984740745262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4"/>
      <name val="ＭＳ Ｐ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0.5"/>
      <color theme="1"/>
      <name val="ＭＳ Ｐ明朝"/>
      <family val="1"/>
      <charset val="128"/>
    </font>
    <font>
      <sz val="10.5"/>
      <name val="HG創英角ｺﾞｼｯｸUB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name val="HG創英ﾌﾟﾚｾﾞﾝｽEB"/>
      <family val="1"/>
      <charset val="128"/>
    </font>
    <font>
      <sz val="10.5"/>
      <color theme="1"/>
      <name val="HGS創英角ｺﾞｼｯｸUB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明朝"/>
      <family val="3"/>
      <charset val="128"/>
    </font>
    <font>
      <b/>
      <sz val="10.5"/>
      <color rgb="FFFF0000"/>
      <name val="ＭＳ Ｐ明朝"/>
      <family val="1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13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ck">
        <color rgb="FF0070C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hair">
        <color auto="1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 diagonalUp="1">
      <left style="dotted">
        <color indexed="64"/>
      </left>
      <right style="thin">
        <color auto="1"/>
      </right>
      <top style="thin">
        <color auto="1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dotted">
        <color indexed="64"/>
      </right>
      <top style="thin">
        <color auto="1"/>
      </top>
      <bottom style="double">
        <color indexed="64"/>
      </bottom>
      <diagonal style="hair">
        <color indexed="64"/>
      </diagonal>
    </border>
    <border diagonalUp="1">
      <left style="dotted">
        <color indexed="64"/>
      </left>
      <right style="medium">
        <color indexed="64"/>
      </right>
      <top style="thin">
        <color auto="1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21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/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177" fontId="5" fillId="3" borderId="16" xfId="0" applyNumberFormat="1" applyFont="1" applyFill="1" applyBorder="1" applyAlignment="1">
      <alignment horizontal="center" vertical="center" shrinkToFit="1"/>
    </xf>
    <xf numFmtId="176" fontId="5" fillId="3" borderId="16" xfId="0" applyNumberFormat="1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shrinkToFit="1"/>
    </xf>
    <xf numFmtId="0" fontId="5" fillId="2" borderId="16" xfId="0" applyFont="1" applyFill="1" applyBorder="1" applyAlignment="1">
      <alignment vertical="center" shrinkToFit="1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2" xfId="0" applyBorder="1">
      <alignment vertical="center"/>
    </xf>
    <xf numFmtId="0" fontId="6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8" borderId="16" xfId="0" applyFill="1" applyBorder="1">
      <alignment vertical="center"/>
    </xf>
    <xf numFmtId="0" fontId="6" fillId="0" borderId="16" xfId="0" applyFont="1" applyBorder="1">
      <alignment vertical="center"/>
    </xf>
    <xf numFmtId="0" fontId="7" fillId="9" borderId="30" xfId="0" applyFont="1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33" xfId="0" applyFill="1" applyBorder="1">
      <alignment vertical="center"/>
    </xf>
    <xf numFmtId="0" fontId="0" fillId="9" borderId="35" xfId="0" applyFill="1" applyBorder="1">
      <alignment vertical="center"/>
    </xf>
    <xf numFmtId="0" fontId="12" fillId="9" borderId="34" xfId="0" applyFont="1" applyFill="1" applyBorder="1">
      <alignment vertical="center"/>
    </xf>
    <xf numFmtId="0" fontId="13" fillId="8" borderId="1" xfId="0" applyFont="1" applyFill="1" applyBorder="1" applyAlignment="1">
      <alignment horizontal="distributed" vertical="center"/>
    </xf>
    <xf numFmtId="0" fontId="13" fillId="8" borderId="7" xfId="0" applyFont="1" applyFill="1" applyBorder="1" applyAlignment="1">
      <alignment horizontal="distributed" vertical="center"/>
    </xf>
    <xf numFmtId="0" fontId="12" fillId="9" borderId="38" xfId="0" applyFont="1" applyFill="1" applyBorder="1">
      <alignment vertical="center"/>
    </xf>
    <xf numFmtId="0" fontId="0" fillId="9" borderId="31" xfId="0" applyFill="1" applyBorder="1">
      <alignment vertical="center"/>
    </xf>
    <xf numFmtId="0" fontId="0" fillId="9" borderId="32" xfId="0" applyFill="1" applyBorder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9" borderId="38" xfId="0" applyFill="1" applyBorder="1">
      <alignment vertical="center"/>
    </xf>
    <xf numFmtId="0" fontId="0" fillId="9" borderId="46" xfId="0" applyFill="1" applyBorder="1">
      <alignment vertical="center"/>
    </xf>
    <xf numFmtId="0" fontId="0" fillId="9" borderId="39" xfId="0" applyFill="1" applyBorder="1">
      <alignment vertical="center"/>
    </xf>
    <xf numFmtId="0" fontId="0" fillId="9" borderId="40" xfId="0" applyFill="1" applyBorder="1">
      <alignment vertical="center"/>
    </xf>
    <xf numFmtId="0" fontId="0" fillId="9" borderId="48" xfId="0" applyFill="1" applyBorder="1">
      <alignment vertical="center"/>
    </xf>
    <xf numFmtId="0" fontId="6" fillId="9" borderId="0" xfId="0" applyFont="1" applyFill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9" fillId="9" borderId="0" xfId="0" applyFont="1" applyFill="1">
      <alignment vertical="center"/>
    </xf>
    <xf numFmtId="0" fontId="7" fillId="9" borderId="33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0" fillId="9" borderId="27" xfId="0" applyFill="1" applyBorder="1" applyAlignment="1">
      <alignment horizontal="left" vertical="center" indent="1"/>
    </xf>
    <xf numFmtId="0" fontId="0" fillId="9" borderId="47" xfId="0" applyFill="1" applyBorder="1" applyAlignment="1">
      <alignment horizontal="left" vertical="center" indent="1"/>
    </xf>
    <xf numFmtId="0" fontId="0" fillId="0" borderId="52" xfId="0" applyBorder="1" applyAlignment="1">
      <alignment vertical="center" shrinkToFit="1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8" borderId="51" xfId="0" applyFill="1" applyBorder="1">
      <alignment vertical="center"/>
    </xf>
    <xf numFmtId="0" fontId="0" fillId="8" borderId="51" xfId="0" applyFill="1" applyBorder="1" applyAlignment="1">
      <alignment vertical="center" shrinkToFit="1"/>
    </xf>
    <xf numFmtId="0" fontId="6" fillId="0" borderId="52" xfId="0" applyFont="1" applyBorder="1">
      <alignment vertical="center"/>
    </xf>
    <xf numFmtId="0" fontId="0" fillId="2" borderId="16" xfId="0" applyFill="1" applyBorder="1" applyAlignment="1">
      <alignment horizontal="right" vertical="top"/>
    </xf>
    <xf numFmtId="0" fontId="0" fillId="2" borderId="16" xfId="0" applyFill="1" applyBorder="1" applyAlignment="1">
      <alignment vertical="top"/>
    </xf>
    <xf numFmtId="0" fontId="0" fillId="0" borderId="0" xfId="0" applyAlignment="1">
      <alignment horizontal="right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>
      <alignment vertical="center"/>
    </xf>
    <xf numFmtId="0" fontId="0" fillId="13" borderId="13" xfId="0" applyFill="1" applyBorder="1">
      <alignment vertical="center"/>
    </xf>
    <xf numFmtId="0" fontId="0" fillId="13" borderId="14" xfId="0" applyFill="1" applyBorder="1" applyAlignment="1">
      <alignment horizontal="center" vertical="center"/>
    </xf>
    <xf numFmtId="0" fontId="0" fillId="13" borderId="15" xfId="0" applyFill="1" applyBorder="1">
      <alignment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>
      <alignment vertical="center"/>
    </xf>
    <xf numFmtId="0" fontId="0" fillId="13" borderId="7" xfId="0" applyFill="1" applyBorder="1" applyAlignment="1">
      <alignment horizontal="center" vertical="center"/>
    </xf>
    <xf numFmtId="0" fontId="0" fillId="13" borderId="8" xfId="0" applyFill="1" applyBorder="1">
      <alignment vertical="center"/>
    </xf>
    <xf numFmtId="0" fontId="0" fillId="13" borderId="9" xfId="0" applyFill="1" applyBorder="1">
      <alignment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>
      <alignment vertical="center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>
      <alignment vertical="center"/>
    </xf>
    <xf numFmtId="0" fontId="0" fillId="12" borderId="9" xfId="0" applyFill="1" applyBorder="1">
      <alignment vertical="center"/>
    </xf>
    <xf numFmtId="0" fontId="0" fillId="12" borderId="13" xfId="0" applyFill="1" applyBorder="1">
      <alignment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52" xfId="0" applyFont="1" applyBorder="1" applyAlignment="1" applyProtection="1">
      <alignment vertical="center" shrinkToFit="1"/>
      <protection locked="0"/>
    </xf>
    <xf numFmtId="0" fontId="2" fillId="0" borderId="56" xfId="0" applyFont="1" applyBorder="1" applyAlignment="1" applyProtection="1">
      <alignment horizontal="right" vertical="center" shrinkToFit="1"/>
      <protection locked="0"/>
    </xf>
    <xf numFmtId="0" fontId="2" fillId="0" borderId="59" xfId="0" applyFont="1" applyBorder="1" applyAlignment="1" applyProtection="1">
      <alignment horizontal="right"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62" xfId="0" applyFont="1" applyBorder="1" applyAlignment="1" applyProtection="1">
      <alignment horizontal="left" vertical="center" shrinkToFit="1"/>
      <protection locked="0"/>
    </xf>
    <xf numFmtId="0" fontId="2" fillId="0" borderId="63" xfId="0" applyFont="1" applyBorder="1" applyAlignment="1" applyProtection="1">
      <alignment horizontal="right" vertical="center" shrinkToFit="1"/>
      <protection locked="0"/>
    </xf>
    <xf numFmtId="0" fontId="2" fillId="0" borderId="58" xfId="0" applyFont="1" applyBorder="1" applyAlignment="1" applyProtection="1">
      <alignment horizontal="left" vertical="center" shrinkToFit="1"/>
      <protection locked="0"/>
    </xf>
    <xf numFmtId="0" fontId="0" fillId="12" borderId="17" xfId="0" applyFill="1" applyBorder="1">
      <alignment vertical="center"/>
    </xf>
    <xf numFmtId="0" fontId="0" fillId="12" borderId="84" xfId="0" applyFill="1" applyBorder="1" applyAlignment="1">
      <alignment horizontal="center" vertical="center"/>
    </xf>
    <xf numFmtId="0" fontId="0" fillId="12" borderId="85" xfId="0" applyFill="1" applyBorder="1">
      <alignment vertical="center"/>
    </xf>
    <xf numFmtId="0" fontId="0" fillId="12" borderId="19" xfId="0" applyFill="1" applyBorder="1">
      <alignment vertical="center"/>
    </xf>
    <xf numFmtId="0" fontId="0" fillId="12" borderId="86" xfId="0" applyFill="1" applyBorder="1">
      <alignment vertical="center"/>
    </xf>
    <xf numFmtId="0" fontId="0" fillId="12" borderId="87" xfId="0" applyFill="1" applyBorder="1" applyAlignment="1">
      <alignment horizontal="center" vertical="center"/>
    </xf>
    <xf numFmtId="0" fontId="0" fillId="12" borderId="88" xfId="0" applyFill="1" applyBorder="1">
      <alignment vertical="center"/>
    </xf>
    <xf numFmtId="0" fontId="23" fillId="0" borderId="1" xfId="0" applyFont="1" applyBorder="1" applyAlignment="1">
      <alignment horizontal="distributed" vertical="center" shrinkToFit="1"/>
    </xf>
    <xf numFmtId="180" fontId="21" fillId="0" borderId="28" xfId="0" applyNumberFormat="1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distributed" vertical="center" shrinkToFit="1"/>
    </xf>
    <xf numFmtId="182" fontId="21" fillId="0" borderId="25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distributed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83" xfId="0" applyFont="1" applyBorder="1">
      <alignment vertical="center"/>
    </xf>
    <xf numFmtId="0" fontId="12" fillId="0" borderId="83" xfId="0" applyFont="1" applyBorder="1" applyAlignment="1">
      <alignment vertical="center" shrinkToFit="1"/>
    </xf>
    <xf numFmtId="0" fontId="12" fillId="0" borderId="8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6" fillId="9" borderId="27" xfId="0" applyFont="1" applyFill="1" applyBorder="1" applyAlignment="1" applyProtection="1">
      <alignment horizontal="left" vertical="center" indent="1"/>
      <protection locked="0"/>
    </xf>
    <xf numFmtId="0" fontId="5" fillId="2" borderId="16" xfId="0" applyFont="1" applyFill="1" applyBorder="1" applyAlignment="1">
      <alignment horizontal="center" vertical="center" shrinkToFit="1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  <protection locked="0"/>
    </xf>
    <xf numFmtId="0" fontId="13" fillId="8" borderId="36" xfId="0" applyFont="1" applyFill="1" applyBorder="1" applyAlignment="1">
      <alignment horizontal="distributed" vertical="center"/>
    </xf>
    <xf numFmtId="0" fontId="12" fillId="9" borderId="89" xfId="0" applyFont="1" applyFill="1" applyBorder="1">
      <alignment vertical="center"/>
    </xf>
    <xf numFmtId="0" fontId="13" fillId="9" borderId="31" xfId="0" applyFont="1" applyFill="1" applyBorder="1">
      <alignment vertical="center"/>
    </xf>
    <xf numFmtId="0" fontId="29" fillId="9" borderId="17" xfId="0" applyFont="1" applyFill="1" applyBorder="1">
      <alignment vertical="center"/>
    </xf>
    <xf numFmtId="0" fontId="29" fillId="9" borderId="90" xfId="0" applyFont="1" applyFill="1" applyBorder="1">
      <alignment vertical="center"/>
    </xf>
    <xf numFmtId="0" fontId="29" fillId="9" borderId="91" xfId="0" applyFont="1" applyFill="1" applyBorder="1">
      <alignment vertical="center"/>
    </xf>
    <xf numFmtId="0" fontId="29" fillId="9" borderId="21" xfId="0" applyFont="1" applyFill="1" applyBorder="1">
      <alignment vertical="center"/>
    </xf>
    <xf numFmtId="0" fontId="29" fillId="9" borderId="13" xfId="0" applyFont="1" applyFill="1" applyBorder="1">
      <alignment vertical="center"/>
    </xf>
    <xf numFmtId="0" fontId="29" fillId="9" borderId="92" xfId="0" applyFont="1" applyFill="1" applyBorder="1">
      <alignment vertical="center"/>
    </xf>
    <xf numFmtId="0" fontId="0" fillId="9" borderId="0" xfId="0" applyFill="1" applyAlignment="1">
      <alignment horizontal="right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31" fillId="9" borderId="4" xfId="0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0" fontId="2" fillId="10" borderId="68" xfId="0" applyFont="1" applyFill="1" applyBorder="1" applyAlignment="1">
      <alignment vertical="center" shrinkToFit="1"/>
    </xf>
    <xf numFmtId="0" fontId="2" fillId="10" borderId="70" xfId="0" applyFont="1" applyFill="1" applyBorder="1" applyAlignment="1">
      <alignment vertical="center" shrinkToFit="1"/>
    </xf>
    <xf numFmtId="0" fontId="2" fillId="7" borderId="68" xfId="0" applyFont="1" applyFill="1" applyBorder="1" applyAlignment="1">
      <alignment horizontal="center" vertical="center" shrinkToFit="1"/>
    </xf>
    <xf numFmtId="0" fontId="2" fillId="7" borderId="55" xfId="0" applyFont="1" applyFill="1" applyBorder="1" applyAlignment="1">
      <alignment horizontal="left" vertical="center" shrinkToFit="1"/>
    </xf>
    <xf numFmtId="0" fontId="25" fillId="2" borderId="57" xfId="0" applyFont="1" applyFill="1" applyBorder="1" applyAlignment="1">
      <alignment horizontal="left" vertical="center" shrinkToFit="1"/>
    </xf>
    <xf numFmtId="0" fontId="2" fillId="2" borderId="69" xfId="0" applyFont="1" applyFill="1" applyBorder="1" applyAlignment="1">
      <alignment horizontal="right" vertical="center" shrinkToFit="1"/>
    </xf>
    <xf numFmtId="0" fontId="2" fillId="10" borderId="55" xfId="0" applyFont="1" applyFill="1" applyBorder="1" applyAlignment="1">
      <alignment horizontal="left" vertical="center" shrinkToFit="1"/>
    </xf>
    <xf numFmtId="0" fontId="2" fillId="7" borderId="70" xfId="0" applyFont="1" applyFill="1" applyBorder="1" applyAlignment="1">
      <alignment horizontal="center" vertical="center" shrinkToFit="1"/>
    </xf>
    <xf numFmtId="0" fontId="2" fillId="7" borderId="18" xfId="0" applyFont="1" applyFill="1" applyBorder="1" applyAlignment="1">
      <alignment horizontal="left" vertical="center" shrinkToFit="1"/>
    </xf>
    <xf numFmtId="0" fontId="19" fillId="7" borderId="61" xfId="0" applyFont="1" applyFill="1" applyBorder="1" applyAlignment="1">
      <alignment horizontal="left" vertical="center" shrinkToFit="1"/>
    </xf>
    <xf numFmtId="0" fontId="25" fillId="2" borderId="60" xfId="0" applyFont="1" applyFill="1" applyBorder="1" applyAlignment="1">
      <alignment horizontal="left" vertical="center" shrinkToFit="1"/>
    </xf>
    <xf numFmtId="0" fontId="2" fillId="2" borderId="71" xfId="0" applyFont="1" applyFill="1" applyBorder="1" applyAlignment="1">
      <alignment horizontal="right" vertical="center" shrinkToFit="1"/>
    </xf>
    <xf numFmtId="0" fontId="2" fillId="10" borderId="58" xfId="0" applyFont="1" applyFill="1" applyBorder="1" applyAlignment="1">
      <alignment horizontal="left" vertical="center" shrinkToFit="1"/>
    </xf>
    <xf numFmtId="0" fontId="20" fillId="10" borderId="61" xfId="0" applyFont="1" applyFill="1" applyBorder="1" applyAlignment="1">
      <alignment horizontal="right" vertical="center" shrinkToFit="1"/>
    </xf>
    <xf numFmtId="49" fontId="18" fillId="9" borderId="0" xfId="1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8" xfId="0" applyFont="1" applyBorder="1" applyAlignment="1">
      <alignment horizontal="left" vertical="center" indent="1"/>
    </xf>
    <xf numFmtId="0" fontId="24" fillId="0" borderId="2" xfId="0" applyFont="1" applyBorder="1" applyAlignment="1">
      <alignment horizontal="left" vertical="center" indent="1"/>
    </xf>
    <xf numFmtId="0" fontId="24" fillId="0" borderId="2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left" vertical="center" indent="1"/>
    </xf>
    <xf numFmtId="0" fontId="24" fillId="0" borderId="102" xfId="0" applyFont="1" applyBorder="1" applyAlignment="1">
      <alignment horizontal="center" vertical="center"/>
    </xf>
    <xf numFmtId="0" fontId="24" fillId="0" borderId="103" xfId="0" applyFont="1" applyBorder="1" applyAlignment="1">
      <alignment horizontal="left" vertical="center" indent="1"/>
    </xf>
    <xf numFmtId="0" fontId="24" fillId="0" borderId="104" xfId="0" applyFont="1" applyBorder="1" applyAlignment="1">
      <alignment horizontal="left" vertical="center" indent="1"/>
    </xf>
    <xf numFmtId="0" fontId="11" fillId="9" borderId="0" xfId="0" applyFont="1" applyFill="1" applyAlignment="1">
      <alignment horizontal="right" vertical="center"/>
    </xf>
    <xf numFmtId="0" fontId="12" fillId="9" borderId="0" xfId="0" applyFont="1" applyFill="1">
      <alignment vertical="center"/>
    </xf>
    <xf numFmtId="0" fontId="29" fillId="9" borderId="0" xfId="0" applyFont="1" applyFill="1">
      <alignment vertical="center"/>
    </xf>
    <xf numFmtId="0" fontId="6" fillId="9" borderId="0" xfId="0" applyFont="1" applyFill="1" applyAlignment="1">
      <alignment horizontal="left" vertical="center" indent="2"/>
    </xf>
    <xf numFmtId="0" fontId="34" fillId="9" borderId="0" xfId="0" applyFont="1" applyFill="1">
      <alignment vertical="center"/>
    </xf>
    <xf numFmtId="0" fontId="6" fillId="11" borderId="0" xfId="0" applyFont="1" applyFill="1">
      <alignment vertical="center"/>
    </xf>
    <xf numFmtId="0" fontId="12" fillId="0" borderId="105" xfId="0" applyFont="1" applyBorder="1">
      <alignment vertical="center"/>
    </xf>
    <xf numFmtId="0" fontId="12" fillId="0" borderId="105" xfId="0" applyFont="1" applyBorder="1" applyAlignment="1">
      <alignment vertical="center" shrinkToFit="1"/>
    </xf>
    <xf numFmtId="0" fontId="12" fillId="0" borderId="105" xfId="0" applyFont="1" applyBorder="1" applyAlignment="1">
      <alignment horizontal="center" vertical="center"/>
    </xf>
    <xf numFmtId="0" fontId="12" fillId="0" borderId="106" xfId="0" applyFont="1" applyBorder="1">
      <alignment vertical="center"/>
    </xf>
    <xf numFmtId="0" fontId="12" fillId="0" borderId="106" xfId="0" applyFont="1" applyBorder="1" applyAlignment="1">
      <alignment vertical="center" shrinkToFit="1"/>
    </xf>
    <xf numFmtId="0" fontId="12" fillId="0" borderId="106" xfId="0" applyFont="1" applyBorder="1" applyAlignment="1">
      <alignment horizontal="center" vertical="center"/>
    </xf>
    <xf numFmtId="0" fontId="12" fillId="14" borderId="0" xfId="0" applyFont="1" applyFill="1">
      <alignment vertical="center"/>
    </xf>
    <xf numFmtId="0" fontId="12" fillId="14" borderId="106" xfId="0" applyFont="1" applyFill="1" applyBorder="1">
      <alignment vertical="center"/>
    </xf>
    <xf numFmtId="0" fontId="12" fillId="15" borderId="0" xfId="0" applyFont="1" applyFill="1">
      <alignment vertical="center"/>
    </xf>
    <xf numFmtId="0" fontId="12" fillId="15" borderId="105" xfId="0" applyFont="1" applyFill="1" applyBorder="1">
      <alignment vertical="center"/>
    </xf>
    <xf numFmtId="0" fontId="12" fillId="6" borderId="0" xfId="0" applyFont="1" applyFill="1">
      <alignment vertical="center"/>
    </xf>
    <xf numFmtId="0" fontId="12" fillId="6" borderId="83" xfId="0" applyFont="1" applyFill="1" applyBorder="1">
      <alignment vertical="center"/>
    </xf>
    <xf numFmtId="0" fontId="12" fillId="16" borderId="0" xfId="0" applyFont="1" applyFill="1">
      <alignment vertical="center"/>
    </xf>
    <xf numFmtId="0" fontId="12" fillId="2" borderId="54" xfId="0" applyFont="1" applyFill="1" applyBorder="1" applyAlignment="1">
      <alignment horizontal="center" vertical="center" shrinkToFit="1"/>
    </xf>
    <xf numFmtId="0" fontId="0" fillId="17" borderId="16" xfId="0" applyFill="1" applyBorder="1" applyAlignment="1">
      <alignment vertical="center" shrinkToFit="1"/>
    </xf>
    <xf numFmtId="178" fontId="0" fillId="17" borderId="16" xfId="0" applyNumberFormat="1" applyFill="1" applyBorder="1" applyAlignment="1">
      <alignment vertical="center" shrinkToFit="1"/>
    </xf>
    <xf numFmtId="180" fontId="0" fillId="17" borderId="16" xfId="0" applyNumberFormat="1" applyFill="1" applyBorder="1" applyAlignment="1">
      <alignment vertical="center" shrinkToFit="1"/>
    </xf>
    <xf numFmtId="182" fontId="0" fillId="17" borderId="16" xfId="0" applyNumberFormat="1" applyFill="1" applyBorder="1" applyAlignment="1">
      <alignment vertical="center" shrinkToFit="1"/>
    </xf>
    <xf numFmtId="179" fontId="0" fillId="17" borderId="16" xfId="0" applyNumberFormat="1" applyFill="1" applyBorder="1" applyAlignment="1">
      <alignment vertical="center" shrinkToFit="1"/>
    </xf>
    <xf numFmtId="0" fontId="8" fillId="9" borderId="0" xfId="0" applyFont="1" applyFill="1">
      <alignment vertical="center"/>
    </xf>
    <xf numFmtId="0" fontId="35" fillId="9" borderId="0" xfId="0" applyFont="1" applyFill="1">
      <alignment vertical="center"/>
    </xf>
    <xf numFmtId="0" fontId="36" fillId="9" borderId="39" xfId="0" applyFont="1" applyFill="1" applyBorder="1">
      <alignment vertical="center"/>
    </xf>
    <xf numFmtId="0" fontId="8" fillId="9" borderId="38" xfId="0" applyFont="1" applyFill="1" applyBorder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12" fillId="0" borderId="33" xfId="0" applyFont="1" applyBorder="1">
      <alignment vertical="center"/>
    </xf>
    <xf numFmtId="0" fontId="24" fillId="0" borderId="7" xfId="0" applyFont="1" applyBorder="1" applyAlignment="1">
      <alignment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3" xfId="0" applyFont="1" applyBorder="1" applyAlignment="1">
      <alignment vertical="center" shrinkToFit="1"/>
    </xf>
    <xf numFmtId="0" fontId="24" fillId="0" borderId="4" xfId="0" applyFont="1" applyBorder="1" applyAlignment="1">
      <alignment vertical="center" shrinkToFit="1"/>
    </xf>
    <xf numFmtId="0" fontId="24" fillId="0" borderId="78" xfId="0" applyFont="1" applyBorder="1" applyAlignment="1">
      <alignment horizontal="left" vertical="center" indent="1" shrinkToFit="1"/>
    </xf>
    <xf numFmtId="0" fontId="24" fillId="0" borderId="80" xfId="0" applyFont="1" applyBorder="1" applyAlignment="1">
      <alignment horizontal="left" vertical="center" indent="1" shrinkToFit="1"/>
    </xf>
    <xf numFmtId="0" fontId="24" fillId="0" borderId="75" xfId="0" applyFont="1" applyBorder="1" applyAlignment="1">
      <alignment horizontal="left" vertical="center" indent="1" shrinkToFit="1"/>
    </xf>
    <xf numFmtId="0" fontId="5" fillId="13" borderId="16" xfId="0" applyFont="1" applyFill="1" applyBorder="1" applyAlignment="1">
      <alignment horizontal="center" vertical="center" shrinkToFit="1"/>
    </xf>
    <xf numFmtId="178" fontId="5" fillId="2" borderId="16" xfId="0" applyNumberFormat="1" applyFont="1" applyFill="1" applyBorder="1" applyAlignment="1">
      <alignment horizontal="center" vertical="center" shrinkToFit="1"/>
    </xf>
    <xf numFmtId="178" fontId="2" fillId="13" borderId="16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5" fillId="7" borderId="65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/>
    </xf>
    <xf numFmtId="0" fontId="5" fillId="7" borderId="67" xfId="0" applyFont="1" applyFill="1" applyBorder="1" applyAlignment="1">
      <alignment horizontal="center"/>
    </xf>
    <xf numFmtId="0" fontId="5" fillId="10" borderId="72" xfId="0" applyFont="1" applyFill="1" applyBorder="1" applyAlignment="1">
      <alignment horizontal="center" vertical="center"/>
    </xf>
    <xf numFmtId="0" fontId="5" fillId="10" borderId="66" xfId="0" applyFont="1" applyFill="1" applyBorder="1" applyAlignment="1">
      <alignment horizontal="center" vertical="center"/>
    </xf>
    <xf numFmtId="0" fontId="5" fillId="10" borderId="66" xfId="0" applyFont="1" applyFill="1" applyBorder="1" applyAlignment="1">
      <alignment horizontal="center"/>
    </xf>
    <xf numFmtId="0" fontId="5" fillId="10" borderId="67" xfId="0" applyFont="1" applyFill="1" applyBorder="1" applyAlignment="1">
      <alignment horizontal="center"/>
    </xf>
    <xf numFmtId="49" fontId="18" fillId="0" borderId="0" xfId="1" applyNumberFormat="1" applyFont="1" applyFill="1" applyBorder="1" applyAlignment="1">
      <alignment horizontal="left" vertical="center"/>
    </xf>
    <xf numFmtId="0" fontId="29" fillId="0" borderId="0" xfId="0" applyFont="1">
      <alignment vertical="center"/>
    </xf>
    <xf numFmtId="0" fontId="6" fillId="0" borderId="16" xfId="0" applyFont="1" applyBorder="1" applyAlignment="1">
      <alignment vertical="center" shrinkToFit="1"/>
    </xf>
    <xf numFmtId="0" fontId="37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83" xfId="0" applyBorder="1" applyAlignment="1">
      <alignment vertical="center" shrinkToFit="1"/>
    </xf>
    <xf numFmtId="178" fontId="23" fillId="0" borderId="2" xfId="0" applyNumberFormat="1" applyFont="1" applyBorder="1" applyAlignment="1">
      <alignment horizontal="right" vertical="center" indent="1" shrinkToFit="1"/>
    </xf>
    <xf numFmtId="178" fontId="23" fillId="0" borderId="4" xfId="0" applyNumberFormat="1" applyFont="1" applyBorder="1" applyAlignment="1">
      <alignment horizontal="right" vertical="center" indent="1" shrinkToFit="1"/>
    </xf>
    <xf numFmtId="178" fontId="23" fillId="0" borderId="15" xfId="0" applyNumberFormat="1" applyFont="1" applyBorder="1" applyAlignment="1">
      <alignment horizontal="right" vertical="center" indent="1" shrinkToFit="1"/>
    </xf>
    <xf numFmtId="0" fontId="6" fillId="0" borderId="52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37" fillId="0" borderId="52" xfId="0" applyFont="1" applyBorder="1" applyAlignment="1">
      <alignment horizontal="center" vertical="center"/>
    </xf>
    <xf numFmtId="0" fontId="2" fillId="7" borderId="109" xfId="0" applyFont="1" applyFill="1" applyBorder="1" applyAlignment="1">
      <alignment horizontal="center" vertical="center" shrinkToFit="1"/>
    </xf>
    <xf numFmtId="0" fontId="2" fillId="10" borderId="110" xfId="0" applyFont="1" applyFill="1" applyBorder="1" applyAlignment="1">
      <alignment horizontal="center" vertical="center" shrinkToFit="1"/>
    </xf>
    <xf numFmtId="0" fontId="2" fillId="10" borderId="51" xfId="0" applyFont="1" applyFill="1" applyBorder="1" applyAlignment="1">
      <alignment horizontal="center" vertical="center" shrinkToFit="1"/>
    </xf>
    <xf numFmtId="0" fontId="39" fillId="9" borderId="0" xfId="0" applyFont="1" applyFill="1">
      <alignment vertical="center"/>
    </xf>
    <xf numFmtId="0" fontId="2" fillId="7" borderId="111" xfId="0" applyFont="1" applyFill="1" applyBorder="1" applyAlignment="1">
      <alignment horizontal="center" vertical="center" shrinkToFit="1"/>
    </xf>
    <xf numFmtId="0" fontId="2" fillId="0" borderId="51" xfId="0" applyFont="1" applyBorder="1" applyAlignment="1" applyProtection="1">
      <alignment vertical="center" shrinkToFit="1"/>
      <protection locked="0"/>
    </xf>
    <xf numFmtId="0" fontId="2" fillId="7" borderId="109" xfId="0" applyFont="1" applyFill="1" applyBorder="1" applyAlignment="1">
      <alignment horizontal="left" vertical="center" shrinkToFit="1"/>
    </xf>
    <xf numFmtId="0" fontId="19" fillId="7" borderId="112" xfId="0" applyFont="1" applyFill="1" applyBorder="1" applyAlignment="1">
      <alignment horizontal="left" vertical="center" shrinkToFit="1"/>
    </xf>
    <xf numFmtId="0" fontId="25" fillId="2" borderId="113" xfId="0" applyFont="1" applyFill="1" applyBorder="1" applyAlignment="1">
      <alignment horizontal="left" vertical="center" shrinkToFit="1"/>
    </xf>
    <xf numFmtId="0" fontId="2" fillId="2" borderId="114" xfId="0" applyFont="1" applyFill="1" applyBorder="1" applyAlignment="1">
      <alignment horizontal="right" vertical="center" shrinkToFit="1"/>
    </xf>
    <xf numFmtId="0" fontId="2" fillId="10" borderId="111" xfId="0" applyFont="1" applyFill="1" applyBorder="1" applyAlignment="1">
      <alignment vertical="center" shrinkToFit="1"/>
    </xf>
    <xf numFmtId="0" fontId="2" fillId="10" borderId="110" xfId="0" applyFont="1" applyFill="1" applyBorder="1" applyAlignment="1">
      <alignment horizontal="left" vertical="center" shrinkToFit="1"/>
    </xf>
    <xf numFmtId="0" fontId="20" fillId="10" borderId="112" xfId="0" applyFont="1" applyFill="1" applyBorder="1" applyAlignment="1">
      <alignment horizontal="right" vertical="center" shrinkToFit="1"/>
    </xf>
    <xf numFmtId="0" fontId="39" fillId="0" borderId="0" xfId="0" applyFont="1" applyAlignment="1"/>
    <xf numFmtId="0" fontId="39" fillId="9" borderId="0" xfId="0" applyFont="1" applyFill="1" applyAlignment="1"/>
    <xf numFmtId="0" fontId="40" fillId="9" borderId="0" xfId="0" applyFont="1" applyFill="1">
      <alignment vertical="center"/>
    </xf>
    <xf numFmtId="0" fontId="6" fillId="0" borderId="51" xfId="0" applyFont="1" applyBorder="1" applyAlignment="1">
      <alignment vertical="center" shrinkToFit="1"/>
    </xf>
    <xf numFmtId="0" fontId="37" fillId="0" borderId="51" xfId="0" applyFont="1" applyBorder="1" applyAlignment="1">
      <alignment horizontal="center" vertical="center"/>
    </xf>
    <xf numFmtId="0" fontId="0" fillId="9" borderId="77" xfId="0" applyFill="1" applyBorder="1" applyAlignment="1">
      <alignment horizontal="left" vertical="center"/>
    </xf>
    <xf numFmtId="0" fontId="31" fillId="9" borderId="3" xfId="0" applyFont="1" applyFill="1" applyBorder="1" applyAlignment="1">
      <alignment horizontal="center" vertical="center" shrinkToFit="1"/>
    </xf>
    <xf numFmtId="0" fontId="41" fillId="9" borderId="98" xfId="0" applyFont="1" applyFill="1" applyBorder="1" applyAlignment="1">
      <alignment horizontal="center" vertical="center"/>
    </xf>
    <xf numFmtId="1" fontId="41" fillId="9" borderId="98" xfId="0" applyNumberFormat="1" applyFont="1" applyFill="1" applyBorder="1" applyAlignment="1">
      <alignment horizontal="center" vertical="center"/>
    </xf>
    <xf numFmtId="20" fontId="0" fillId="9" borderId="115" xfId="0" applyNumberFormat="1" applyFill="1" applyBorder="1" applyAlignment="1">
      <alignment horizontal="center" vertical="center"/>
    </xf>
    <xf numFmtId="1" fontId="41" fillId="9" borderId="77" xfId="0" applyNumberFormat="1" applyFont="1" applyFill="1" applyBorder="1" applyAlignment="1">
      <alignment horizontal="center" vertical="center"/>
    </xf>
    <xf numFmtId="20" fontId="0" fillId="9" borderId="74" xfId="0" applyNumberFormat="1" applyFill="1" applyBorder="1" applyAlignment="1">
      <alignment horizontal="center" vertical="center"/>
    </xf>
    <xf numFmtId="0" fontId="0" fillId="9" borderId="0" xfId="0" applyFill="1" applyAlignment="1">
      <alignment horizontal="right" vertical="center"/>
    </xf>
    <xf numFmtId="20" fontId="0" fillId="9" borderId="73" xfId="0" applyNumberFormat="1" applyFill="1" applyBorder="1" applyAlignment="1">
      <alignment horizontal="center" vertical="center"/>
    </xf>
    <xf numFmtId="0" fontId="0" fillId="9" borderId="98" xfId="0" applyFill="1" applyBorder="1" applyAlignment="1">
      <alignment horizontal="left" vertical="center"/>
    </xf>
    <xf numFmtId="0" fontId="0" fillId="9" borderId="82" xfId="0" applyFill="1" applyBorder="1" applyAlignment="1">
      <alignment horizontal="left" vertical="center"/>
    </xf>
    <xf numFmtId="20" fontId="0" fillId="9" borderId="1" xfId="0" applyNumberFormat="1" applyFill="1" applyBorder="1" applyAlignment="1">
      <alignment horizontal="center" vertical="center"/>
    </xf>
    <xf numFmtId="20" fontId="0" fillId="9" borderId="7" xfId="0" applyNumberFormat="1" applyFill="1" applyBorder="1" applyAlignment="1">
      <alignment horizontal="center" vertical="center"/>
    </xf>
    <xf numFmtId="20" fontId="0" fillId="9" borderId="5" xfId="0" applyNumberFormat="1" applyFill="1" applyBorder="1" applyAlignment="1">
      <alignment horizontal="center" vertical="center"/>
    </xf>
    <xf numFmtId="20" fontId="0" fillId="9" borderId="3" xfId="0" applyNumberFormat="1" applyFill="1" applyBorder="1" applyAlignment="1">
      <alignment horizontal="center" vertical="center"/>
    </xf>
    <xf numFmtId="0" fontId="6" fillId="0" borderId="33" xfId="0" applyFont="1" applyBorder="1" applyAlignment="1">
      <alignment horizontal="left" vertical="center" indent="2"/>
    </xf>
    <xf numFmtId="0" fontId="8" fillId="0" borderId="0" xfId="0" applyFont="1">
      <alignment vertical="center"/>
    </xf>
    <xf numFmtId="0" fontId="6" fillId="9" borderId="33" xfId="0" applyFont="1" applyFill="1" applyBorder="1" applyAlignment="1">
      <alignment horizontal="left" vertical="center" indent="2"/>
    </xf>
    <xf numFmtId="0" fontId="6" fillId="9" borderId="38" xfId="0" applyFont="1" applyFill="1" applyBorder="1" applyAlignment="1">
      <alignment horizontal="left" vertical="center" indent="2"/>
    </xf>
    <xf numFmtId="0" fontId="6" fillId="9" borderId="35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43" fillId="9" borderId="39" xfId="0" applyFont="1" applyFill="1" applyBorder="1">
      <alignment vertical="center"/>
    </xf>
    <xf numFmtId="0" fontId="43" fillId="9" borderId="40" xfId="0" applyFont="1" applyFill="1" applyBorder="1">
      <alignment vertical="center"/>
    </xf>
    <xf numFmtId="0" fontId="43" fillId="2" borderId="16" xfId="0" applyFont="1" applyFill="1" applyBorder="1" applyAlignment="1">
      <alignment horizontal="center" vertical="center" shrinkToFit="1"/>
    </xf>
    <xf numFmtId="20" fontId="0" fillId="9" borderId="116" xfId="0" applyNumberFormat="1" applyFill="1" applyBorder="1" applyAlignment="1">
      <alignment horizontal="center" vertical="center"/>
    </xf>
    <xf numFmtId="0" fontId="45" fillId="9" borderId="0" xfId="1" applyFont="1" applyFill="1">
      <alignment vertical="center"/>
    </xf>
    <xf numFmtId="0" fontId="6" fillId="11" borderId="17" xfId="0" applyFont="1" applyFill="1" applyBorder="1" applyAlignment="1">
      <alignment horizontal="left" vertical="center" indent="2"/>
    </xf>
    <xf numFmtId="0" fontId="6" fillId="11" borderId="90" xfId="0" applyFont="1" applyFill="1" applyBorder="1">
      <alignment vertical="center"/>
    </xf>
    <xf numFmtId="0" fontId="14" fillId="11" borderId="22" xfId="0" quotePrefix="1" applyFont="1" applyFill="1" applyBorder="1" applyAlignment="1">
      <alignment horizontal="left" vertical="center" indent="2"/>
    </xf>
    <xf numFmtId="0" fontId="6" fillId="11" borderId="19" xfId="0" applyFont="1" applyFill="1" applyBorder="1" applyAlignment="1">
      <alignment horizontal="left" vertical="center" indent="2"/>
    </xf>
    <xf numFmtId="0" fontId="14" fillId="11" borderId="20" xfId="0" quotePrefix="1" applyFont="1" applyFill="1" applyBorder="1" applyAlignment="1">
      <alignment horizontal="left" vertical="center" indent="2"/>
    </xf>
    <xf numFmtId="0" fontId="40" fillId="0" borderId="0" xfId="0" applyFont="1" applyAlignment="1"/>
    <xf numFmtId="0" fontId="41" fillId="9" borderId="77" xfId="0" applyFont="1" applyFill="1" applyBorder="1" applyAlignment="1">
      <alignment horizontal="center" vertical="center"/>
    </xf>
    <xf numFmtId="1" fontId="41" fillId="9" borderId="13" xfId="0" applyNumberFormat="1" applyFont="1" applyFill="1" applyBorder="1" applyAlignment="1">
      <alignment horizontal="center" vertical="center"/>
    </xf>
    <xf numFmtId="20" fontId="0" fillId="9" borderId="10" xfId="0" applyNumberFormat="1" applyFill="1" applyBorder="1" applyAlignment="1">
      <alignment horizontal="center" vertical="center"/>
    </xf>
    <xf numFmtId="0" fontId="48" fillId="8" borderId="64" xfId="0" applyFont="1" applyFill="1" applyBorder="1" applyAlignment="1">
      <alignment horizontal="center" vertical="center" shrinkToFit="1"/>
    </xf>
    <xf numFmtId="179" fontId="48" fillId="8" borderId="64" xfId="0" applyNumberFormat="1" applyFont="1" applyFill="1" applyBorder="1" applyAlignment="1">
      <alignment horizontal="center" vertical="center" shrinkToFit="1"/>
    </xf>
    <xf numFmtId="180" fontId="48" fillId="8" borderId="64" xfId="0" applyNumberFormat="1" applyFont="1" applyFill="1" applyBorder="1" applyAlignment="1">
      <alignment horizontal="center" vertical="center" shrinkToFit="1"/>
    </xf>
    <xf numFmtId="181" fontId="48" fillId="8" borderId="64" xfId="0" applyNumberFormat="1" applyFont="1" applyFill="1" applyBorder="1" applyAlignment="1">
      <alignment horizontal="center" vertical="center" shrinkToFit="1"/>
    </xf>
    <xf numFmtId="0" fontId="2" fillId="8" borderId="107" xfId="0" applyFont="1" applyFill="1" applyBorder="1" applyAlignment="1">
      <alignment horizontal="center" vertical="center" shrinkToFit="1"/>
    </xf>
    <xf numFmtId="0" fontId="2" fillId="8" borderId="64" xfId="0" applyFont="1" applyFill="1" applyBorder="1" applyAlignment="1">
      <alignment horizontal="center" vertical="center" shrinkToFit="1"/>
    </xf>
    <xf numFmtId="179" fontId="47" fillId="8" borderId="64" xfId="0" applyNumberFormat="1" applyFont="1" applyFill="1" applyBorder="1" applyAlignment="1">
      <alignment horizontal="center" vertical="center" shrinkToFit="1"/>
    </xf>
    <xf numFmtId="180" fontId="47" fillId="8" borderId="64" xfId="0" applyNumberFormat="1" applyFont="1" applyFill="1" applyBorder="1" applyAlignment="1">
      <alignment horizontal="center" vertical="center" shrinkToFit="1"/>
    </xf>
    <xf numFmtId="181" fontId="47" fillId="8" borderId="64" xfId="0" applyNumberFormat="1" applyFont="1" applyFill="1" applyBorder="1" applyAlignment="1">
      <alignment horizontal="center" vertical="center" shrinkToFit="1"/>
    </xf>
    <xf numFmtId="180" fontId="49" fillId="8" borderId="0" xfId="0" applyNumberFormat="1" applyFont="1" applyFill="1" applyAlignment="1">
      <alignment horizontal="center" vertical="center" shrinkToFit="1"/>
    </xf>
    <xf numFmtId="181" fontId="50" fillId="8" borderId="0" xfId="0" applyNumberFormat="1" applyFont="1" applyFill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8" borderId="0" xfId="0" applyNumberFormat="1" applyFont="1" applyFill="1" applyAlignment="1">
      <alignment horizontal="center" vertical="center" shrinkToFit="1"/>
    </xf>
    <xf numFmtId="0" fontId="5" fillId="8" borderId="0" xfId="0" applyFont="1" applyFill="1" applyAlignment="1">
      <alignment horizontal="right" vertical="center" shrinkToFit="1"/>
    </xf>
    <xf numFmtId="180" fontId="53" fillId="8" borderId="0" xfId="0" applyNumberFormat="1" applyFont="1" applyFill="1" applyAlignment="1">
      <alignment horizontal="center" vertical="center" shrinkToFit="1"/>
    </xf>
    <xf numFmtId="178" fontId="54" fillId="8" borderId="0" xfId="0" applyNumberFormat="1" applyFont="1" applyFill="1" applyAlignment="1">
      <alignment horizontal="center" vertical="center" shrinkToFit="1"/>
    </xf>
    <xf numFmtId="0" fontId="6" fillId="11" borderId="117" xfId="0" applyFont="1" applyFill="1" applyBorder="1" applyAlignment="1">
      <alignment horizontal="left" vertical="center" indent="2"/>
    </xf>
    <xf numFmtId="0" fontId="6" fillId="11" borderId="39" xfId="0" applyFont="1" applyFill="1" applyBorder="1">
      <alignment vertical="center"/>
    </xf>
    <xf numFmtId="0" fontId="14" fillId="11" borderId="118" xfId="0" quotePrefix="1" applyFont="1" applyFill="1" applyBorder="1" applyAlignment="1">
      <alignment horizontal="left" vertical="center" indent="2"/>
    </xf>
    <xf numFmtId="176" fontId="5" fillId="16" borderId="16" xfId="0" applyNumberFormat="1" applyFont="1" applyFill="1" applyBorder="1" applyAlignment="1">
      <alignment horizontal="center" vertical="center" shrinkToFit="1"/>
    </xf>
    <xf numFmtId="49" fontId="5" fillId="16" borderId="16" xfId="0" applyNumberFormat="1" applyFont="1" applyFill="1" applyBorder="1" applyAlignment="1">
      <alignment horizontal="center" vertical="center" shrinkToFit="1"/>
    </xf>
    <xf numFmtId="0" fontId="5" fillId="16" borderId="16" xfId="0" applyFont="1" applyFill="1" applyBorder="1" applyAlignment="1">
      <alignment horizontal="center" vertical="center" shrinkToFit="1"/>
    </xf>
    <xf numFmtId="176" fontId="5" fillId="18" borderId="16" xfId="0" applyNumberFormat="1" applyFont="1" applyFill="1" applyBorder="1" applyAlignment="1">
      <alignment horizontal="center" vertical="center" shrinkToFit="1"/>
    </xf>
    <xf numFmtId="49" fontId="5" fillId="18" borderId="16" xfId="0" applyNumberFormat="1" applyFont="1" applyFill="1" applyBorder="1" applyAlignment="1">
      <alignment horizontal="center" vertical="center" shrinkToFit="1"/>
    </xf>
    <xf numFmtId="0" fontId="5" fillId="18" borderId="16" xfId="0" applyFont="1" applyFill="1" applyBorder="1" applyAlignment="1">
      <alignment horizontal="center" vertical="center" shrinkToFit="1"/>
    </xf>
    <xf numFmtId="0" fontId="0" fillId="9" borderId="80" xfId="0" applyFill="1" applyBorder="1" applyAlignment="1">
      <alignment horizontal="center" vertical="center"/>
    </xf>
    <xf numFmtId="0" fontId="0" fillId="9" borderId="78" xfId="0" applyFill="1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0" fillId="9" borderId="94" xfId="0" applyFill="1" applyBorder="1" applyAlignment="1">
      <alignment horizontal="center" vertical="center"/>
    </xf>
    <xf numFmtId="0" fontId="6" fillId="9" borderId="18" xfId="0" applyFont="1" applyFill="1" applyBorder="1" applyAlignment="1">
      <alignment horizontal="left" vertical="center" indent="2"/>
    </xf>
    <xf numFmtId="0" fontId="6" fillId="9" borderId="23" xfId="0" applyFont="1" applyFill="1" applyBorder="1" applyAlignment="1">
      <alignment horizontal="left" vertical="center" indent="2"/>
    </xf>
    <xf numFmtId="0" fontId="6" fillId="9" borderId="93" xfId="0" applyFont="1" applyFill="1" applyBorder="1" applyAlignment="1">
      <alignment horizontal="left" vertical="center" indent="2"/>
    </xf>
    <xf numFmtId="0" fontId="0" fillId="8" borderId="16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6" fillId="9" borderId="37" xfId="0" applyFont="1" applyFill="1" applyBorder="1" applyAlignment="1" applyProtection="1">
      <alignment horizontal="left" vertical="center" indent="1"/>
      <protection locked="0"/>
    </xf>
    <xf numFmtId="0" fontId="10" fillId="9" borderId="31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left" vertical="center" indent="1"/>
    </xf>
    <xf numFmtId="0" fontId="6" fillId="9" borderId="27" xfId="0" applyFont="1" applyFill="1" applyBorder="1" applyAlignment="1" applyProtection="1">
      <alignment horizontal="left" vertical="center" indent="1"/>
      <protection locked="0"/>
    </xf>
    <xf numFmtId="0" fontId="6" fillId="9" borderId="27" xfId="0" applyFont="1" applyFill="1" applyBorder="1" applyAlignment="1">
      <alignment horizontal="left" vertical="center" indent="1" shrinkToFit="1"/>
    </xf>
    <xf numFmtId="0" fontId="11" fillId="9" borderId="53" xfId="0" applyFont="1" applyFill="1" applyBorder="1" applyAlignment="1">
      <alignment horizontal="right" vertical="center"/>
    </xf>
    <xf numFmtId="0" fontId="11" fillId="9" borderId="41" xfId="0" applyFont="1" applyFill="1" applyBorder="1" applyAlignment="1">
      <alignment horizontal="right" vertical="center"/>
    </xf>
    <xf numFmtId="0" fontId="35" fillId="0" borderId="3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6" fillId="9" borderId="42" xfId="0" applyFont="1" applyFill="1" applyBorder="1" applyAlignment="1">
      <alignment horizontal="left" vertical="center" indent="2"/>
    </xf>
    <xf numFmtId="0" fontId="6" fillId="9" borderId="43" xfId="0" applyFont="1" applyFill="1" applyBorder="1" applyAlignment="1">
      <alignment horizontal="left" vertical="center" indent="2"/>
    </xf>
    <xf numFmtId="0" fontId="6" fillId="9" borderId="49" xfId="0" applyFont="1" applyFill="1" applyBorder="1" applyAlignment="1">
      <alignment horizontal="left" vertical="center" indent="2"/>
    </xf>
    <xf numFmtId="0" fontId="6" fillId="9" borderId="44" xfId="0" applyFont="1" applyFill="1" applyBorder="1" applyAlignment="1">
      <alignment horizontal="left" vertical="center" indent="2"/>
    </xf>
    <xf numFmtId="0" fontId="6" fillId="9" borderId="45" xfId="0" applyFont="1" applyFill="1" applyBorder="1" applyAlignment="1">
      <alignment horizontal="left" vertical="center" indent="2"/>
    </xf>
    <xf numFmtId="0" fontId="6" fillId="9" borderId="50" xfId="0" applyFont="1" applyFill="1" applyBorder="1" applyAlignment="1">
      <alignment horizontal="left" vertical="center" indent="2"/>
    </xf>
    <xf numFmtId="0" fontId="35" fillId="0" borderId="0" xfId="0" applyFont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39" fillId="9" borderId="0" xfId="0" applyFont="1" applyFill="1" applyAlignment="1">
      <alignment horizontal="left" vertical="top" wrapText="1"/>
    </xf>
    <xf numFmtId="0" fontId="31" fillId="9" borderId="73" xfId="0" applyFont="1" applyFill="1" applyBorder="1" applyAlignment="1">
      <alignment horizontal="center" vertical="center"/>
    </xf>
    <xf numFmtId="0" fontId="31" fillId="9" borderId="74" xfId="0" applyFont="1" applyFill="1" applyBorder="1" applyAlignment="1">
      <alignment horizontal="center" vertical="center"/>
    </xf>
    <xf numFmtId="0" fontId="0" fillId="9" borderId="78" xfId="0" applyFill="1" applyBorder="1" applyAlignment="1">
      <alignment horizontal="center" vertical="center"/>
    </xf>
    <xf numFmtId="0" fontId="0" fillId="9" borderId="98" xfId="0" applyFill="1" applyBorder="1" applyAlignment="1">
      <alignment horizontal="center" vertical="center"/>
    </xf>
    <xf numFmtId="0" fontId="0" fillId="9" borderId="80" xfId="0" applyFill="1" applyBorder="1" applyAlignment="1">
      <alignment horizontal="center" vertical="center"/>
    </xf>
    <xf numFmtId="0" fontId="0" fillId="9" borderId="82" xfId="0" applyFill="1" applyBorder="1" applyAlignment="1">
      <alignment horizontal="center" vertical="center"/>
    </xf>
    <xf numFmtId="0" fontId="0" fillId="9" borderId="94" xfId="0" applyFill="1" applyBorder="1" applyAlignment="1">
      <alignment horizontal="center" vertical="center"/>
    </xf>
    <xf numFmtId="0" fontId="0" fillId="9" borderId="101" xfId="0" applyFill="1" applyBorder="1" applyAlignment="1">
      <alignment horizontal="center" vertical="center"/>
    </xf>
    <xf numFmtId="20" fontId="0" fillId="9" borderId="1" xfId="0" applyNumberFormat="1" applyFill="1" applyBorder="1" applyAlignment="1">
      <alignment horizontal="center" vertical="center"/>
    </xf>
    <xf numFmtId="20" fontId="0" fillId="9" borderId="7" xfId="0" applyNumberFormat="1" applyFill="1" applyBorder="1" applyAlignment="1">
      <alignment horizontal="center" vertical="center"/>
    </xf>
    <xf numFmtId="0" fontId="0" fillId="9" borderId="77" xfId="0" applyFill="1" applyBorder="1" applyAlignment="1">
      <alignment horizontal="center" vertical="center"/>
    </xf>
    <xf numFmtId="20" fontId="0" fillId="9" borderId="73" xfId="0" applyNumberFormat="1" applyFill="1" applyBorder="1" applyAlignment="1">
      <alignment horizontal="center" vertical="center"/>
    </xf>
    <xf numFmtId="20" fontId="0" fillId="9" borderId="115" xfId="0" applyNumberForma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90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distributed" vertical="center" indent="7"/>
    </xf>
    <xf numFmtId="0" fontId="24" fillId="0" borderId="1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left" vertical="center" shrinkToFit="1"/>
    </xf>
    <xf numFmtId="0" fontId="23" fillId="0" borderId="2" xfId="0" applyFont="1" applyBorder="1" applyAlignment="1">
      <alignment horizontal="left" vertical="center" shrinkToFit="1"/>
    </xf>
    <xf numFmtId="0" fontId="23" fillId="0" borderId="26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23" fillId="0" borderId="25" xfId="0" applyFont="1" applyBorder="1" applyAlignment="1">
      <alignment horizontal="left" vertical="center" shrinkToFit="1"/>
    </xf>
    <xf numFmtId="0" fontId="23" fillId="0" borderId="4" xfId="0" applyFont="1" applyBorder="1" applyAlignment="1">
      <alignment horizontal="left" vertical="center" shrinkToFit="1"/>
    </xf>
    <xf numFmtId="0" fontId="23" fillId="0" borderId="18" xfId="0" applyFont="1" applyBorder="1" applyAlignment="1">
      <alignment horizontal="distributed" vertical="center" indent="2" shrinkToFit="1"/>
    </xf>
    <xf numFmtId="0" fontId="23" fillId="0" borderId="29" xfId="0" applyFont="1" applyBorder="1" applyAlignment="1">
      <alignment horizontal="distributed" vertical="center" indent="2" shrinkToFit="1"/>
    </xf>
    <xf numFmtId="0" fontId="55" fillId="9" borderId="0" xfId="0" applyFont="1" applyFill="1" applyAlignment="1">
      <alignment horizontal="distributed" indent="4"/>
    </xf>
    <xf numFmtId="0" fontId="40" fillId="9" borderId="0" xfId="0" applyFont="1" applyFill="1" applyAlignment="1"/>
    <xf numFmtId="0" fontId="56" fillId="15" borderId="119" xfId="0" applyFont="1" applyFill="1" applyBorder="1" applyAlignment="1">
      <alignment horizontal="center" vertical="center"/>
    </xf>
    <xf numFmtId="0" fontId="57" fillId="15" borderId="120" xfId="0" applyFont="1" applyFill="1" applyBorder="1" applyAlignment="1">
      <alignment horizontal="center" vertical="center"/>
    </xf>
    <xf numFmtId="0" fontId="57" fillId="15" borderId="121" xfId="0" applyFont="1" applyFill="1" applyBorder="1" applyAlignment="1">
      <alignment horizontal="center" vertical="center"/>
    </xf>
    <xf numFmtId="0" fontId="57" fillId="19" borderId="119" xfId="0" applyFont="1" applyFill="1" applyBorder="1" applyAlignment="1">
      <alignment horizontal="center" vertical="center"/>
    </xf>
    <xf numFmtId="0" fontId="57" fillId="19" borderId="120" xfId="0" applyFont="1" applyFill="1" applyBorder="1" applyAlignment="1">
      <alignment horizontal="center" vertical="center"/>
    </xf>
    <xf numFmtId="0" fontId="57" fillId="19" borderId="121" xfId="0" applyFont="1" applyFill="1" applyBorder="1" applyAlignment="1">
      <alignment horizontal="center" vertical="center"/>
    </xf>
    <xf numFmtId="0" fontId="40" fillId="9" borderId="0" xfId="0" applyFont="1" applyFill="1" applyAlignment="1">
      <alignment horizontal="left" vertical="center" wrapText="1"/>
    </xf>
    <xf numFmtId="0" fontId="57" fillId="15" borderId="122" xfId="0" applyFont="1" applyFill="1" applyBorder="1" applyAlignment="1">
      <alignment horizontal="center" vertical="center"/>
    </xf>
    <xf numFmtId="0" fontId="57" fillId="15" borderId="123" xfId="0" applyFont="1" applyFill="1" applyBorder="1" applyAlignment="1">
      <alignment horizontal="center" vertical="center"/>
    </xf>
    <xf numFmtId="0" fontId="57" fillId="15" borderId="124" xfId="0" applyFont="1" applyFill="1" applyBorder="1" applyAlignment="1">
      <alignment horizontal="center" vertical="center"/>
    </xf>
    <xf numFmtId="0" fontId="57" fillId="19" borderId="122" xfId="0" applyFont="1" applyFill="1" applyBorder="1" applyAlignment="1">
      <alignment horizontal="center" vertical="center"/>
    </xf>
    <xf numFmtId="0" fontId="57" fillId="19" borderId="123" xfId="0" applyFont="1" applyFill="1" applyBorder="1" applyAlignment="1">
      <alignment horizontal="center" vertical="center"/>
    </xf>
    <xf numFmtId="0" fontId="57" fillId="19" borderId="124" xfId="0" applyFont="1" applyFill="1" applyBorder="1" applyAlignment="1">
      <alignment horizontal="center" vertical="center"/>
    </xf>
    <xf numFmtId="0" fontId="57" fillId="15" borderId="68" xfId="0" applyFont="1" applyFill="1" applyBorder="1" applyAlignment="1" applyProtection="1">
      <alignment horizontal="left" vertical="center"/>
      <protection locked="0"/>
    </xf>
    <xf numFmtId="0" fontId="57" fillId="15" borderId="52" xfId="0" applyFont="1" applyFill="1" applyBorder="1" applyAlignment="1" applyProtection="1">
      <alignment horizontal="right" vertical="center"/>
      <protection locked="0"/>
    </xf>
    <xf numFmtId="0" fontId="57" fillId="15" borderId="52" xfId="0" applyFont="1" applyFill="1" applyBorder="1">
      <alignment vertical="center"/>
    </xf>
    <xf numFmtId="0" fontId="57" fillId="15" borderId="125" xfId="0" applyFont="1" applyFill="1" applyBorder="1">
      <alignment vertical="center"/>
    </xf>
    <xf numFmtId="0" fontId="57" fillId="19" borderId="68" xfId="0" applyFont="1" applyFill="1" applyBorder="1" applyAlignment="1" applyProtection="1">
      <alignment horizontal="left" vertical="center"/>
      <protection locked="0"/>
    </xf>
    <xf numFmtId="0" fontId="57" fillId="19" borderId="52" xfId="0" applyFont="1" applyFill="1" applyBorder="1" applyAlignment="1">
      <alignment horizontal="right" vertical="center"/>
    </xf>
    <xf numFmtId="0" fontId="57" fillId="19" borderId="52" xfId="0" applyFont="1" applyFill="1" applyBorder="1">
      <alignment vertical="center"/>
    </xf>
    <xf numFmtId="0" fontId="57" fillId="19" borderId="125" xfId="0" applyFont="1" applyFill="1" applyBorder="1">
      <alignment vertical="center"/>
    </xf>
    <xf numFmtId="0" fontId="40" fillId="9" borderId="0" xfId="0" applyFont="1" applyFill="1" applyAlignment="1">
      <alignment horizontal="left" vertical="center" wrapText="1"/>
    </xf>
    <xf numFmtId="0" fontId="57" fillId="15" borderId="70" xfId="0" applyFont="1" applyFill="1" applyBorder="1" applyAlignment="1" applyProtection="1">
      <alignment horizontal="left" vertical="center"/>
      <protection locked="0"/>
    </xf>
    <xf numFmtId="0" fontId="57" fillId="15" borderId="16" xfId="0" applyFont="1" applyFill="1" applyBorder="1" applyAlignment="1" applyProtection="1">
      <alignment horizontal="right" vertical="center"/>
      <protection locked="0"/>
    </xf>
    <xf numFmtId="0" fontId="57" fillId="15" borderId="16" xfId="0" applyFont="1" applyFill="1" applyBorder="1">
      <alignment vertical="center"/>
    </xf>
    <xf numFmtId="0" fontId="57" fillId="15" borderId="126" xfId="0" applyFont="1" applyFill="1" applyBorder="1">
      <alignment vertical="center"/>
    </xf>
    <xf numFmtId="0" fontId="57" fillId="19" borderId="70" xfId="0" applyFont="1" applyFill="1" applyBorder="1" applyAlignment="1" applyProtection="1">
      <alignment horizontal="left" vertical="center"/>
      <protection locked="0"/>
    </xf>
    <xf numFmtId="0" fontId="57" fillId="19" borderId="16" xfId="0" applyFont="1" applyFill="1" applyBorder="1" applyAlignment="1">
      <alignment horizontal="right" vertical="center"/>
    </xf>
    <xf numFmtId="0" fontId="57" fillId="19" borderId="16" xfId="0" applyFont="1" applyFill="1" applyBorder="1">
      <alignment vertical="center"/>
    </xf>
    <xf numFmtId="0" fontId="57" fillId="19" borderId="126" xfId="0" applyFont="1" applyFill="1" applyBorder="1">
      <alignment vertical="center"/>
    </xf>
    <xf numFmtId="0" fontId="57" fillId="20" borderId="70" xfId="0" applyFont="1" applyFill="1" applyBorder="1" applyAlignment="1" applyProtection="1">
      <alignment horizontal="left" vertical="center"/>
      <protection locked="0"/>
    </xf>
    <xf numFmtId="0" fontId="57" fillId="20" borderId="16" xfId="0" applyFont="1" applyFill="1" applyBorder="1" applyAlignment="1">
      <alignment horizontal="right" vertical="center"/>
    </xf>
    <xf numFmtId="0" fontId="57" fillId="20" borderId="16" xfId="0" applyFont="1" applyFill="1" applyBorder="1">
      <alignment vertical="center"/>
    </xf>
    <xf numFmtId="0" fontId="57" fillId="20" borderId="126" xfId="0" applyFont="1" applyFill="1" applyBorder="1">
      <alignment vertical="center"/>
    </xf>
    <xf numFmtId="0" fontId="57" fillId="14" borderId="70" xfId="0" applyFont="1" applyFill="1" applyBorder="1" applyAlignment="1" applyProtection="1">
      <alignment horizontal="left" vertical="center"/>
      <protection locked="0"/>
    </xf>
    <xf numFmtId="0" fontId="57" fillId="14" borderId="16" xfId="0" applyFont="1" applyFill="1" applyBorder="1" applyAlignment="1" applyProtection="1">
      <alignment horizontal="right" vertical="center"/>
      <protection locked="0"/>
    </xf>
    <xf numFmtId="0" fontId="57" fillId="14" borderId="16" xfId="0" applyFont="1" applyFill="1" applyBorder="1">
      <alignment vertical="center"/>
    </xf>
    <xf numFmtId="0" fontId="57" fillId="14" borderId="126" xfId="0" applyFont="1" applyFill="1" applyBorder="1">
      <alignment vertical="center"/>
    </xf>
    <xf numFmtId="0" fontId="57" fillId="19" borderId="70" xfId="0" applyFont="1" applyFill="1" applyBorder="1" applyAlignment="1">
      <alignment horizontal="left" vertical="center"/>
    </xf>
    <xf numFmtId="0" fontId="57" fillId="15" borderId="70" xfId="0" applyFont="1" applyFill="1" applyBorder="1" applyAlignment="1">
      <alignment horizontal="left" vertical="center"/>
    </xf>
    <xf numFmtId="0" fontId="57" fillId="19" borderId="111" xfId="0" applyFont="1" applyFill="1" applyBorder="1" applyAlignment="1">
      <alignment horizontal="left" vertical="center"/>
    </xf>
    <xf numFmtId="0" fontId="57" fillId="19" borderId="51" xfId="0" applyFont="1" applyFill="1" applyBorder="1" applyAlignment="1">
      <alignment horizontal="right" vertical="center"/>
    </xf>
    <xf numFmtId="0" fontId="57" fillId="19" borderId="127" xfId="0" applyFont="1" applyFill="1" applyBorder="1">
      <alignment vertical="center"/>
    </xf>
    <xf numFmtId="0" fontId="57" fillId="19" borderId="128" xfId="0" applyFont="1" applyFill="1" applyBorder="1">
      <alignment vertical="center"/>
    </xf>
    <xf numFmtId="0" fontId="57" fillId="19" borderId="129" xfId="0" applyFont="1" applyFill="1" applyBorder="1" applyAlignment="1">
      <alignment horizontal="right" vertical="center"/>
    </xf>
    <xf numFmtId="0" fontId="57" fillId="15" borderId="111" xfId="0" applyFont="1" applyFill="1" applyBorder="1" applyAlignment="1">
      <alignment horizontal="left" vertical="center"/>
    </xf>
    <xf numFmtId="0" fontId="57" fillId="15" borderId="51" xfId="0" applyFont="1" applyFill="1" applyBorder="1">
      <alignment vertical="center"/>
    </xf>
    <xf numFmtId="0" fontId="57" fillId="15" borderId="127" xfId="0" applyFont="1" applyFill="1" applyBorder="1">
      <alignment vertical="center"/>
    </xf>
    <xf numFmtId="0" fontId="57" fillId="0" borderId="0" xfId="0" applyFont="1">
      <alignment vertical="center"/>
    </xf>
    <xf numFmtId="0" fontId="57" fillId="0" borderId="0" xfId="0" applyFont="1" applyAlignment="1">
      <alignment horizontal="right" vertical="center"/>
    </xf>
    <xf numFmtId="0" fontId="57" fillId="15" borderId="128" xfId="0" applyFont="1" applyFill="1" applyBorder="1" applyAlignment="1">
      <alignment horizontal="left" vertical="center"/>
    </xf>
    <xf numFmtId="0" fontId="57" fillId="15" borderId="129" xfId="0" applyFont="1" applyFill="1" applyBorder="1" applyAlignment="1" applyProtection="1">
      <alignment horizontal="right" vertical="center"/>
      <protection locked="0"/>
    </xf>
    <xf numFmtId="0" fontId="57" fillId="15" borderId="20" xfId="0" applyFont="1" applyFill="1" applyBorder="1" applyAlignment="1" applyProtection="1">
      <alignment horizontal="right" vertical="center"/>
      <protection locked="0"/>
    </xf>
    <xf numFmtId="0" fontId="57" fillId="0" borderId="0" xfId="0" applyFont="1" applyAlignment="1">
      <alignment horizontal="right" vertical="center" shrinkToFit="1"/>
    </xf>
    <xf numFmtId="0" fontId="57" fillId="15" borderId="0" xfId="0" applyFont="1" applyFill="1" applyAlignment="1" applyProtection="1">
      <alignment horizontal="right" vertical="center"/>
      <protection locked="0"/>
    </xf>
    <xf numFmtId="0" fontId="40" fillId="9" borderId="0" xfId="0" applyFont="1" applyFill="1" applyAlignment="1">
      <alignment horizontal="left" vertical="top" wrapText="1"/>
    </xf>
    <xf numFmtId="0" fontId="39" fillId="9" borderId="0" xfId="0" applyFont="1" applyFill="1" applyAlignment="1">
      <alignment horizontal="left"/>
    </xf>
    <xf numFmtId="0" fontId="40" fillId="9" borderId="130" xfId="0" applyFont="1" applyFill="1" applyBorder="1" applyAlignment="1">
      <alignment horizontal="center" vertical="center"/>
    </xf>
    <xf numFmtId="0" fontId="40" fillId="9" borderId="131" xfId="0" applyFont="1" applyFill="1" applyBorder="1" applyAlignment="1"/>
    <xf numFmtId="0" fontId="40" fillId="9" borderId="23" xfId="0" applyFont="1" applyFill="1" applyBorder="1" applyAlignment="1"/>
    <xf numFmtId="0" fontId="40" fillId="9" borderId="24" xfId="0" applyFont="1" applyFill="1" applyBorder="1" applyAlignment="1"/>
    <xf numFmtId="0" fontId="40" fillId="9" borderId="5" xfId="0" applyFont="1" applyFill="1" applyBorder="1" applyAlignment="1">
      <alignment horizontal="center" vertical="center" wrapText="1"/>
    </xf>
    <xf numFmtId="0" fontId="40" fillId="9" borderId="108" xfId="0" applyFont="1" applyFill="1" applyBorder="1" applyAlignment="1"/>
    <xf numFmtId="0" fontId="40" fillId="9" borderId="90" xfId="0" applyFont="1" applyFill="1" applyBorder="1" applyAlignment="1"/>
    <xf numFmtId="0" fontId="40" fillId="9" borderId="22" xfId="0" applyFont="1" applyFill="1" applyBorder="1" applyAlignment="1"/>
    <xf numFmtId="0" fontId="40" fillId="9" borderId="3" xfId="0" applyFont="1" applyFill="1" applyBorder="1" applyAlignment="1">
      <alignment horizontal="center" vertical="center"/>
    </xf>
    <xf numFmtId="0" fontId="40" fillId="9" borderId="46" xfId="0" applyFont="1" applyFill="1" applyBorder="1" applyAlignment="1"/>
    <xf numFmtId="0" fontId="40" fillId="9" borderId="13" xfId="0" applyFont="1" applyFill="1" applyBorder="1" applyAlignment="1"/>
    <xf numFmtId="0" fontId="40" fillId="9" borderId="12" xfId="0" applyFont="1" applyFill="1" applyBorder="1" applyAlignment="1"/>
    <xf numFmtId="0" fontId="61" fillId="9" borderId="0" xfId="0" applyFont="1" applyFill="1">
      <alignment vertical="center"/>
    </xf>
    <xf numFmtId="0" fontId="62" fillId="9" borderId="0" xfId="0" applyFont="1" applyFill="1" applyAlignment="1"/>
    <xf numFmtId="0" fontId="39" fillId="9" borderId="0" xfId="0" applyFont="1" applyFill="1" applyAlignment="1">
      <alignment horizontal="left" vertical="top"/>
    </xf>
    <xf numFmtId="0" fontId="63" fillId="9" borderId="0" xfId="0" applyFont="1" applyFill="1" applyAlignment="1">
      <alignment horizontal="center" shrinkToFit="1"/>
    </xf>
    <xf numFmtId="0" fontId="64" fillId="9" borderId="0" xfId="0" applyFont="1" applyFill="1" applyAlignment="1"/>
    <xf numFmtId="0" fontId="0" fillId="0" borderId="0" xfId="0" applyAlignment="1"/>
    <xf numFmtId="0" fontId="64" fillId="9" borderId="0" xfId="0" applyFont="1" applyFill="1" applyAlignment="1">
      <alignment horizontal="center"/>
    </xf>
    <xf numFmtId="0" fontId="0" fillId="9" borderId="0" xfId="0" applyFill="1" applyAlignment="1"/>
    <xf numFmtId="0" fontId="65" fillId="9" borderId="94" xfId="0" applyFont="1" applyFill="1" applyBorder="1" applyAlignment="1">
      <alignment horizontal="center" vertical="center"/>
    </xf>
    <xf numFmtId="0" fontId="0" fillId="9" borderId="73" xfId="0" applyFill="1" applyBorder="1" applyAlignment="1">
      <alignment horizontal="center" vertical="center"/>
    </xf>
    <xf numFmtId="0" fontId="0" fillId="9" borderId="95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96" xfId="0" applyFill="1" applyBorder="1" applyAlignment="1">
      <alignment horizontal="center" vertical="center"/>
    </xf>
    <xf numFmtId="0" fontId="65" fillId="9" borderId="80" xfId="0" applyFont="1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9" borderId="97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81" xfId="0" applyFill="1" applyBorder="1" applyAlignment="1">
      <alignment horizontal="center" vertical="center"/>
    </xf>
    <xf numFmtId="0" fontId="0" fillId="9" borderId="115" xfId="0" applyFill="1" applyBorder="1" applyAlignment="1">
      <alignment horizontal="left" vertical="center" indent="1"/>
    </xf>
    <xf numFmtId="0" fontId="0" fillId="9" borderId="99" xfId="0" applyFill="1" applyBorder="1" applyAlignment="1">
      <alignment horizontal="center" vertical="center"/>
    </xf>
    <xf numFmtId="0" fontId="0" fillId="9" borderId="79" xfId="0" applyFill="1" applyBorder="1" applyAlignment="1">
      <alignment horizontal="center" vertical="center"/>
    </xf>
    <xf numFmtId="20" fontId="0" fillId="9" borderId="6" xfId="0" applyNumberFormat="1" applyFill="1" applyBorder="1" applyAlignment="1">
      <alignment horizontal="center" vertical="center"/>
    </xf>
    <xf numFmtId="0" fontId="0" fillId="9" borderId="115" xfId="0" applyFill="1" applyBorder="1" applyAlignment="1">
      <alignment horizontal="left" vertical="center" indent="1"/>
    </xf>
    <xf numFmtId="0" fontId="0" fillId="9" borderId="132" xfId="0" applyFill="1" applyBorder="1" applyAlignment="1">
      <alignment horizontal="center" vertical="center"/>
    </xf>
    <xf numFmtId="0" fontId="0" fillId="9" borderId="132" xfId="0" applyFill="1" applyBorder="1" applyAlignment="1">
      <alignment horizontal="left" vertical="center" indent="1"/>
    </xf>
    <xf numFmtId="0" fontId="0" fillId="9" borderId="133" xfId="0" applyFill="1" applyBorder="1" applyAlignment="1">
      <alignment horizontal="center" vertical="center"/>
    </xf>
    <xf numFmtId="0" fontId="0" fillId="9" borderId="133" xfId="0" applyFill="1" applyBorder="1" applyAlignment="1">
      <alignment horizontal="left" vertical="center" indent="1"/>
    </xf>
    <xf numFmtId="0" fontId="0" fillId="9" borderId="116" xfId="0" applyFill="1" applyBorder="1" applyAlignment="1">
      <alignment horizontal="center" vertical="center"/>
    </xf>
    <xf numFmtId="0" fontId="0" fillId="9" borderId="116" xfId="0" applyFill="1" applyBorder="1" applyAlignment="1">
      <alignment horizontal="left" vertical="center" indent="1"/>
    </xf>
    <xf numFmtId="0" fontId="0" fillId="9" borderId="8" xfId="0" applyFill="1" applyBorder="1" applyAlignment="1">
      <alignment horizontal="center" vertical="center"/>
    </xf>
    <xf numFmtId="0" fontId="0" fillId="9" borderId="100" xfId="0" applyFill="1" applyBorder="1" applyAlignment="1">
      <alignment horizontal="center" vertical="center"/>
    </xf>
    <xf numFmtId="0" fontId="0" fillId="9" borderId="76" xfId="0" applyFill="1" applyBorder="1" applyAlignment="1">
      <alignment horizontal="center" vertical="center"/>
    </xf>
    <xf numFmtId="0" fontId="0" fillId="9" borderId="132" xfId="0" applyFill="1" applyBorder="1" applyAlignment="1">
      <alignment horizontal="left" vertical="center" indent="1" shrinkToFit="1"/>
    </xf>
    <xf numFmtId="0" fontId="0" fillId="9" borderId="116" xfId="0" applyFill="1" applyBorder="1" applyAlignment="1">
      <alignment horizontal="left" vertical="center" indent="1" shrinkToFit="1"/>
    </xf>
    <xf numFmtId="20" fontId="0" fillId="9" borderId="8" xfId="0" applyNumberFormat="1" applyFill="1" applyBorder="1" applyAlignment="1">
      <alignment horizontal="center" vertical="center"/>
    </xf>
    <xf numFmtId="0" fontId="0" fillId="9" borderId="52" xfId="0" applyFill="1" applyBorder="1" applyAlignment="1">
      <alignment horizontal="left" vertical="center" indent="1" shrinkToFit="1"/>
    </xf>
    <xf numFmtId="0" fontId="41" fillId="9" borderId="13" xfId="0" applyFont="1" applyFill="1" applyBorder="1" applyAlignment="1">
      <alignment horizontal="center" vertical="center"/>
    </xf>
    <xf numFmtId="20" fontId="0" fillId="9" borderId="52" xfId="0" applyNumberFormat="1" applyFill="1" applyBorder="1" applyAlignment="1">
      <alignment horizontal="center" vertical="center"/>
    </xf>
    <xf numFmtId="20" fontId="0" fillId="9" borderId="14" xfId="0" applyNumberFormat="1" applyFill="1" applyBorder="1" applyAlignment="1">
      <alignment horizontal="center" vertical="center"/>
    </xf>
    <xf numFmtId="20" fontId="0" fillId="9" borderId="15" xfId="0" applyNumberFormat="1" applyFill="1" applyBorder="1" applyAlignment="1">
      <alignment horizontal="center" vertical="center"/>
    </xf>
    <xf numFmtId="0" fontId="0" fillId="9" borderId="73" xfId="0" applyFill="1" applyBorder="1" applyAlignment="1">
      <alignment horizontal="left" vertical="center" indent="1"/>
    </xf>
    <xf numFmtId="0" fontId="0" fillId="9" borderId="95" xfId="0" applyFill="1" applyBorder="1" applyAlignment="1">
      <alignment horizontal="left" vertical="center"/>
    </xf>
    <xf numFmtId="20" fontId="0" fillId="9" borderId="2" xfId="0" applyNumberFormat="1" applyFill="1" applyBorder="1" applyAlignment="1">
      <alignment horizontal="center" vertical="center"/>
    </xf>
    <xf numFmtId="0" fontId="0" fillId="9" borderId="99" xfId="0" applyFill="1" applyBorder="1" applyAlignment="1">
      <alignment horizontal="left" vertical="center"/>
    </xf>
    <xf numFmtId="0" fontId="0" fillId="9" borderId="27" xfId="0" applyFill="1" applyBorder="1" applyAlignment="1">
      <alignment horizontal="center" vertical="center"/>
    </xf>
    <xf numFmtId="0" fontId="0" fillId="9" borderId="73" xfId="0" applyFill="1" applyBorder="1" applyAlignment="1">
      <alignment horizontal="left" vertical="center" indent="1"/>
    </xf>
    <xf numFmtId="20" fontId="0" fillId="9" borderId="2" xfId="0" applyNumberFormat="1" applyFill="1" applyBorder="1" applyAlignment="1">
      <alignment horizontal="center" vertical="center"/>
    </xf>
    <xf numFmtId="20" fontId="0" fillId="9" borderId="8" xfId="0" applyNumberFormat="1" applyFill="1" applyBorder="1" applyAlignment="1">
      <alignment horizontal="center" vertical="center"/>
    </xf>
    <xf numFmtId="0" fontId="0" fillId="9" borderId="74" xfId="0" applyFill="1" applyBorder="1" applyAlignment="1">
      <alignment horizontal="left" vertical="center" indent="1"/>
    </xf>
    <xf numFmtId="0" fontId="0" fillId="9" borderId="97" xfId="0" applyFill="1" applyBorder="1" applyAlignment="1">
      <alignment horizontal="left" vertical="center"/>
    </xf>
    <xf numFmtId="20" fontId="0" fillId="9" borderId="4" xfId="0" applyNumberFormat="1" applyFill="1" applyBorder="1" applyAlignment="1">
      <alignment horizontal="center" vertical="center"/>
    </xf>
    <xf numFmtId="0" fontId="0" fillId="9" borderId="116" xfId="0" applyFill="1" applyBorder="1" applyAlignment="1">
      <alignment horizontal="left" vertical="center" indent="1"/>
    </xf>
    <xf numFmtId="0" fontId="0" fillId="9" borderId="100" xfId="0" applyFill="1" applyBorder="1" applyAlignment="1">
      <alignment horizontal="left" vertical="center"/>
    </xf>
    <xf numFmtId="0" fontId="0" fillId="9" borderId="26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133" xfId="0" applyFill="1" applyBorder="1" applyAlignment="1">
      <alignment horizontal="left" vertical="center" indent="1"/>
    </xf>
    <xf numFmtId="20" fontId="0" fillId="9" borderId="133" xfId="0" applyNumberFormat="1" applyFill="1" applyBorder="1" applyAlignment="1">
      <alignment horizontal="center" vertical="center"/>
    </xf>
    <xf numFmtId="20" fontId="0" fillId="9" borderId="11" xfId="0" applyNumberFormat="1" applyFill="1" applyBorder="1" applyAlignment="1">
      <alignment horizontal="center" vertical="center"/>
    </xf>
    <xf numFmtId="0" fontId="0" fillId="9" borderId="90" xfId="0" applyFill="1" applyBorder="1" applyAlignment="1">
      <alignment horizontal="center"/>
    </xf>
    <xf numFmtId="0" fontId="0" fillId="9" borderId="90" xfId="0" applyFill="1" applyBorder="1" applyAlignment="1"/>
    <xf numFmtId="0" fontId="0" fillId="9" borderId="90" xfId="0" applyFill="1" applyBorder="1" applyAlignment="1">
      <alignment horizontal="right"/>
    </xf>
    <xf numFmtId="0" fontId="0" fillId="9" borderId="90" xfId="0" applyFill="1" applyBorder="1" applyAlignment="1">
      <alignment horizontal="left"/>
    </xf>
    <xf numFmtId="20" fontId="0" fillId="9" borderId="0" xfId="0" applyNumberFormat="1" applyFill="1" applyAlignment="1">
      <alignment horizontal="left" vertical="center"/>
    </xf>
    <xf numFmtId="0" fontId="6" fillId="0" borderId="134" xfId="0" applyFont="1" applyBorder="1" applyAlignment="1">
      <alignment vertical="center" shrinkToFit="1"/>
    </xf>
    <xf numFmtId="0" fontId="2" fillId="21" borderId="57" xfId="0" applyFont="1" applyFill="1" applyBorder="1" applyAlignment="1" applyProtection="1">
      <alignment horizontal="left" vertical="center" shrinkToFit="1"/>
      <protection locked="0"/>
    </xf>
    <xf numFmtId="0" fontId="2" fillId="21" borderId="69" xfId="0" applyFont="1" applyFill="1" applyBorder="1" applyAlignment="1" applyProtection="1">
      <alignment horizontal="right" vertical="center" shrinkToFit="1"/>
      <protection locked="0"/>
    </xf>
    <xf numFmtId="0" fontId="2" fillId="21" borderId="60" xfId="0" applyFont="1" applyFill="1" applyBorder="1" applyAlignment="1" applyProtection="1">
      <alignment horizontal="left" vertical="center" shrinkToFit="1"/>
      <protection locked="0"/>
    </xf>
    <xf numFmtId="0" fontId="2" fillId="21" borderId="71" xfId="0" applyFont="1" applyFill="1" applyBorder="1" applyAlignment="1" applyProtection="1">
      <alignment horizontal="right" vertical="center" shrinkToFit="1"/>
      <protection locked="0"/>
    </xf>
    <xf numFmtId="0" fontId="2" fillId="21" borderId="135" xfId="0" applyFont="1" applyFill="1" applyBorder="1" applyAlignment="1" applyProtection="1">
      <alignment horizontal="right" vertical="center" shrinkToFit="1"/>
      <protection locked="0"/>
    </xf>
    <xf numFmtId="0" fontId="2" fillId="21" borderId="136" xfId="0" applyFont="1" applyFill="1" applyBorder="1" applyAlignment="1" applyProtection="1">
      <alignment horizontal="left" vertical="center" shrinkToFit="1"/>
      <protection locked="0"/>
    </xf>
    <xf numFmtId="0" fontId="37" fillId="0" borderId="16" xfId="0" applyNumberFormat="1" applyFont="1" applyBorder="1" applyAlignment="1">
      <alignment horizontal="center" vertical="center"/>
    </xf>
    <xf numFmtId="0" fontId="67" fillId="9" borderId="0" xfId="0" applyFont="1" applyFill="1" applyAlignment="1"/>
    <xf numFmtId="0" fontId="42" fillId="0" borderId="18" xfId="0" applyFont="1" applyBorder="1" applyAlignment="1">
      <alignment horizontal="center" vertical="center" shrinkToFit="1"/>
    </xf>
    <xf numFmtId="0" fontId="42" fillId="0" borderId="23" xfId="0" applyFont="1" applyBorder="1" applyAlignment="1">
      <alignment horizontal="center" vertical="center" shrinkToFit="1"/>
    </xf>
    <xf numFmtId="0" fontId="42" fillId="0" borderId="2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914399</xdr:colOff>
      <xdr:row>17</xdr:row>
      <xdr:rowOff>28575</xdr:rowOff>
    </xdr:from>
    <xdr:to>
      <xdr:col>2</xdr:col>
      <xdr:colOff>1133475</xdr:colOff>
      <xdr:row>19</xdr:row>
      <xdr:rowOff>142875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191816B7-8FBF-A99D-2845-001934553DE4}"/>
            </a:ext>
          </a:extLst>
        </xdr:cNvPr>
        <xdr:cNvSpPr/>
      </xdr:nvSpPr>
      <xdr:spPr>
        <a:xfrm>
          <a:off x="1914524" y="6210300"/>
          <a:ext cx="219076" cy="533400"/>
        </a:xfrm>
        <a:prstGeom prst="leftBrace">
          <a:avLst>
            <a:gd name="adj1" fmla="val 5107"/>
            <a:gd name="adj2" fmla="val 5178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88604</xdr:colOff>
      <xdr:row>2</xdr:row>
      <xdr:rowOff>55378</xdr:rowOff>
    </xdr:from>
    <xdr:to>
      <xdr:col>5</xdr:col>
      <xdr:colOff>343343</xdr:colOff>
      <xdr:row>3</xdr:row>
      <xdr:rowOff>177210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EE2B8CC6-229F-4D6B-978F-4B3F19C75A45}"/>
            </a:ext>
          </a:extLst>
        </xdr:cNvPr>
        <xdr:cNvSpPr/>
      </xdr:nvSpPr>
      <xdr:spPr>
        <a:xfrm>
          <a:off x="4363778" y="575930"/>
          <a:ext cx="254739" cy="332268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59532</xdr:colOff>
      <xdr:row>1</xdr:row>
      <xdr:rowOff>35718</xdr:rowOff>
    </xdr:from>
    <xdr:to>
      <xdr:col>1</xdr:col>
      <xdr:colOff>797719</xdr:colOff>
      <xdr:row>2</xdr:row>
      <xdr:rowOff>166687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20137C6-D848-632A-E271-84E68998E71F}"/>
            </a:ext>
          </a:extLst>
        </xdr:cNvPr>
        <xdr:cNvSpPr/>
      </xdr:nvSpPr>
      <xdr:spPr>
        <a:xfrm>
          <a:off x="59532" y="309562"/>
          <a:ext cx="1047750" cy="404813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参考資料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261937</xdr:colOff>
      <xdr:row>5</xdr:row>
      <xdr:rowOff>23812</xdr:rowOff>
    </xdr:from>
    <xdr:to>
      <xdr:col>5</xdr:col>
      <xdr:colOff>347662</xdr:colOff>
      <xdr:row>6</xdr:row>
      <xdr:rowOff>104775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ADAAE24-7D5E-46B9-9FF9-0DE831B10CA4}"/>
            </a:ext>
          </a:extLst>
        </xdr:cNvPr>
        <xdr:cNvSpPr/>
      </xdr:nvSpPr>
      <xdr:spPr>
        <a:xfrm>
          <a:off x="3298031" y="619125"/>
          <a:ext cx="895350" cy="247650"/>
        </a:xfrm>
        <a:prstGeom prst="wedgeRoundRectCallout">
          <a:avLst>
            <a:gd name="adj1" fmla="val -84663"/>
            <a:gd name="adj2" fmla="val -6442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ﾘﾚｰの記録</a:t>
          </a:r>
        </a:p>
      </xdr:txBody>
    </xdr:sp>
    <xdr:clientData/>
  </xdr:twoCellAnchor>
  <xdr:twoCellAnchor>
    <xdr:from>
      <xdr:col>10</xdr:col>
      <xdr:colOff>238125</xdr:colOff>
      <xdr:row>5</xdr:row>
      <xdr:rowOff>-1</xdr:rowOff>
    </xdr:from>
    <xdr:to>
      <xdr:col>11</xdr:col>
      <xdr:colOff>323850</xdr:colOff>
      <xdr:row>6</xdr:row>
      <xdr:rowOff>80962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B4054E7-0690-49AB-A8F4-7555B6F3BF76}"/>
            </a:ext>
          </a:extLst>
        </xdr:cNvPr>
        <xdr:cNvSpPr/>
      </xdr:nvSpPr>
      <xdr:spPr>
        <a:xfrm>
          <a:off x="7786688" y="595312"/>
          <a:ext cx="895350" cy="247650"/>
        </a:xfrm>
        <a:prstGeom prst="wedgeRoundRectCallout">
          <a:avLst>
            <a:gd name="adj1" fmla="val -84663"/>
            <a:gd name="adj2" fmla="val -6442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ﾘﾚｰの記録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misaka\Desktop\&#30476;&#23398;&#26657;&#19968;&#35239;2023.xlsx" TargetMode="External"/><Relationship Id="rId1" Type="http://schemas.openxmlformats.org/officeDocument/2006/relationships/externalLinkPath" Target="file:///C:\Users\sumisaka\Desktop\&#30476;&#23398;&#26657;&#19968;&#35239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資料"/>
      <sheetName val="元一覧"/>
    </sheetNames>
    <sheetDataSet>
      <sheetData sheetId="0">
        <row r="1">
          <cell r="D1" t="str">
            <v>支部</v>
          </cell>
          <cell r="E1" t="str">
            <v>支部+№</v>
          </cell>
          <cell r="F1" t="str">
            <v>学校名</v>
          </cell>
          <cell r="H1" t="str">
            <v>住所２</v>
          </cell>
          <cell r="I1" t="str">
            <v>住所３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27-mizuho01@gs.funabashi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2AF-9E41-44B1-A8B9-806DDDFC4DB3}">
  <dimension ref="A1:Y105"/>
  <sheetViews>
    <sheetView tabSelected="1" zoomScale="90" zoomScaleNormal="90" workbookViewId="0">
      <selection activeCell="D4" sqref="D4:E4"/>
    </sheetView>
  </sheetViews>
  <sheetFormatPr defaultRowHeight="18.75"/>
  <cols>
    <col min="1" max="1" width="2.5" customWidth="1"/>
    <col min="3" max="3" width="16" customWidth="1"/>
    <col min="4" max="5" width="13.5" customWidth="1"/>
    <col min="6" max="6" width="25.25" bestFit="1" customWidth="1"/>
    <col min="7" max="7" width="3.375" customWidth="1"/>
    <col min="9" max="9" width="16" customWidth="1"/>
    <col min="10" max="11" width="13.5" customWidth="1"/>
    <col min="12" max="12" width="25.25" bestFit="1" customWidth="1"/>
    <col min="13" max="13" width="4.5" customWidth="1"/>
    <col min="14" max="14" width="4.75" hidden="1" customWidth="1"/>
    <col min="15" max="15" width="5.125" hidden="1" customWidth="1"/>
    <col min="16" max="17" width="9" hidden="1" customWidth="1"/>
    <col min="18" max="18" width="3.625" hidden="1" customWidth="1"/>
    <col min="19" max="19" width="9" hidden="1" customWidth="1"/>
    <col min="20" max="21" width="6.875" hidden="1" customWidth="1"/>
    <col min="22" max="22" width="17.875" hidden="1" customWidth="1"/>
    <col min="23" max="23" width="4.625" hidden="1" customWidth="1"/>
    <col min="24" max="24" width="15.125" hidden="1" customWidth="1"/>
    <col min="25" max="25" width="9" hidden="1" customWidth="1"/>
    <col min="26" max="26" width="9" customWidth="1"/>
  </cols>
  <sheetData>
    <row r="1" spans="1:24" ht="29.25" customHeight="1" thickBot="1">
      <c r="A1" s="38"/>
      <c r="B1" s="38"/>
      <c r="C1" s="166" t="s">
        <v>1407</v>
      </c>
      <c r="D1" s="38"/>
      <c r="E1" s="38"/>
      <c r="F1" s="38"/>
      <c r="G1" s="38"/>
      <c r="H1" s="38"/>
      <c r="I1" s="38"/>
      <c r="J1" s="38"/>
      <c r="K1" s="38"/>
      <c r="L1" s="38"/>
    </row>
    <row r="2" spans="1:24" ht="15.95" customHeight="1" thickBot="1">
      <c r="A2" s="38"/>
      <c r="B2" s="27" t="s">
        <v>204</v>
      </c>
      <c r="C2" s="319" t="s">
        <v>1399</v>
      </c>
      <c r="D2" s="319"/>
      <c r="E2" s="319"/>
      <c r="F2" s="28" t="s">
        <v>244</v>
      </c>
      <c r="G2" s="137"/>
      <c r="H2" s="27" t="s">
        <v>250</v>
      </c>
      <c r="I2" s="126" t="s">
        <v>1396</v>
      </c>
      <c r="J2" s="35"/>
      <c r="K2" s="35"/>
      <c r="L2" s="36"/>
      <c r="M2" s="137"/>
      <c r="O2" s="315" t="s">
        <v>242</v>
      </c>
      <c r="P2" s="316"/>
      <c r="Q2" s="317"/>
      <c r="S2" s="314" t="s">
        <v>243</v>
      </c>
      <c r="T2" s="314"/>
      <c r="U2" s="314"/>
      <c r="V2" s="314"/>
      <c r="X2" s="54" t="s">
        <v>241</v>
      </c>
    </row>
    <row r="3" spans="1:24" ht="15.95" customHeight="1" thickTop="1" thickBot="1">
      <c r="A3" s="38"/>
      <c r="B3" s="29"/>
      <c r="C3" s="32" t="s">
        <v>209</v>
      </c>
      <c r="D3" s="320" t="s">
        <v>1</v>
      </c>
      <c r="E3" s="320"/>
      <c r="F3" s="323" t="s">
        <v>301</v>
      </c>
      <c r="G3" s="162"/>
      <c r="H3" s="47"/>
      <c r="I3" s="38" t="s">
        <v>251</v>
      </c>
      <c r="J3" s="38"/>
      <c r="K3" s="38"/>
      <c r="L3" s="39"/>
      <c r="M3" s="162"/>
      <c r="O3" s="52" t="s">
        <v>239</v>
      </c>
      <c r="P3" s="52" t="s">
        <v>240</v>
      </c>
      <c r="Q3" s="52" t="s">
        <v>238</v>
      </c>
      <c r="R3" s="4"/>
      <c r="S3" s="54" t="s">
        <v>236</v>
      </c>
      <c r="T3" s="55" t="s">
        <v>237</v>
      </c>
      <c r="U3" s="55" t="s">
        <v>238</v>
      </c>
      <c r="V3" s="55" t="s">
        <v>205</v>
      </c>
      <c r="X3" s="56" t="s">
        <v>181</v>
      </c>
    </row>
    <row r="4" spans="1:24" ht="15.95" customHeight="1" thickTop="1">
      <c r="A4" s="38"/>
      <c r="B4" s="29"/>
      <c r="C4" s="33" t="s">
        <v>1449</v>
      </c>
      <c r="D4" s="321"/>
      <c r="E4" s="321"/>
      <c r="F4" s="324"/>
      <c r="G4" s="162"/>
      <c r="H4" s="47"/>
      <c r="I4" s="46" t="s">
        <v>1410</v>
      </c>
      <c r="J4" s="38" t="s">
        <v>1437</v>
      </c>
      <c r="K4" s="38"/>
      <c r="L4" s="39"/>
      <c r="M4" s="162"/>
      <c r="O4" s="51">
        <v>1</v>
      </c>
      <c r="P4" s="51" t="str">
        <f>$D$3&amp;O4</f>
        <v>船橋1</v>
      </c>
      <c r="Q4" s="51" t="str">
        <f>IFERROR(VLOOKUP(P4,$T$4:$V$59,2,FALSE),"")</f>
        <v>船橋</v>
      </c>
      <c r="R4" s="4"/>
      <c r="S4" s="53" t="s">
        <v>234</v>
      </c>
      <c r="T4" s="51" t="s">
        <v>212</v>
      </c>
      <c r="U4" s="51" t="s">
        <v>210</v>
      </c>
      <c r="V4" s="51" t="s">
        <v>128</v>
      </c>
      <c r="X4" s="26" t="s">
        <v>182</v>
      </c>
    </row>
    <row r="5" spans="1:24" ht="15.95" customHeight="1">
      <c r="A5" s="38"/>
      <c r="B5" s="29"/>
      <c r="C5" s="33" t="s">
        <v>1450</v>
      </c>
      <c r="D5" s="322" t="str">
        <f>IFERROR(VLOOKUP(D4,U4:V59,2,FALSE),"リンク")</f>
        <v>リンク</v>
      </c>
      <c r="E5" s="322"/>
      <c r="F5" s="31" t="s">
        <v>206</v>
      </c>
      <c r="G5" s="163"/>
      <c r="H5" s="47"/>
      <c r="I5" s="188" t="s">
        <v>1421</v>
      </c>
      <c r="J5" s="38"/>
      <c r="K5" s="38"/>
      <c r="L5" s="39"/>
      <c r="M5" s="163"/>
      <c r="O5" s="24">
        <v>2</v>
      </c>
      <c r="P5" s="24" t="str">
        <f t="shared" ref="P5:P65" si="0">$D$3&amp;O5</f>
        <v>船橋2</v>
      </c>
      <c r="Q5" s="24" t="str">
        <f t="shared" ref="Q5:Q42" si="1">IFERROR(VLOOKUP(P5,$T$4:$V$59,2,FALSE),"")</f>
        <v>湊</v>
      </c>
      <c r="R5" s="4"/>
      <c r="S5" s="23" t="s">
        <v>235</v>
      </c>
      <c r="T5" s="24" t="s">
        <v>213</v>
      </c>
      <c r="U5" s="24" t="s">
        <v>31</v>
      </c>
      <c r="V5" s="24" t="s">
        <v>129</v>
      </c>
      <c r="X5" s="26" t="s">
        <v>195</v>
      </c>
    </row>
    <row r="6" spans="1:24" ht="15.95" customHeight="1">
      <c r="A6" s="38"/>
      <c r="B6" s="29"/>
      <c r="C6" s="33" t="s">
        <v>1451</v>
      </c>
      <c r="D6" s="115"/>
      <c r="E6" s="115"/>
      <c r="F6" s="31" t="s">
        <v>208</v>
      </c>
      <c r="G6" s="163"/>
      <c r="H6" s="47"/>
      <c r="I6" s="38" t="s">
        <v>252</v>
      </c>
      <c r="J6" s="271" t="s">
        <v>1460</v>
      </c>
      <c r="K6" s="187"/>
      <c r="L6" s="190"/>
      <c r="M6" s="163"/>
      <c r="O6" s="24">
        <v>3</v>
      </c>
      <c r="P6" s="24" t="str">
        <f t="shared" si="0"/>
        <v>船橋3</v>
      </c>
      <c r="Q6" s="24" t="str">
        <f t="shared" si="1"/>
        <v>宮本</v>
      </c>
      <c r="R6" s="4"/>
      <c r="S6" s="23" t="s">
        <v>257</v>
      </c>
      <c r="T6" s="24" t="s">
        <v>214</v>
      </c>
      <c r="U6" s="24" t="s">
        <v>32</v>
      </c>
      <c r="V6" s="24" t="s">
        <v>130</v>
      </c>
      <c r="X6" s="26" t="s">
        <v>183</v>
      </c>
    </row>
    <row r="7" spans="1:24" ht="15.95" customHeight="1" thickBot="1">
      <c r="A7" s="38"/>
      <c r="B7" s="29"/>
      <c r="C7" s="33" t="s">
        <v>1452</v>
      </c>
      <c r="D7" s="115"/>
      <c r="E7" s="115"/>
      <c r="F7" s="31" t="s">
        <v>208</v>
      </c>
      <c r="G7" s="163"/>
      <c r="H7" s="48"/>
      <c r="I7" s="189"/>
      <c r="J7" s="41"/>
      <c r="K7" s="41"/>
      <c r="L7" s="42"/>
      <c r="M7" s="163"/>
      <c r="O7" s="24">
        <v>4</v>
      </c>
      <c r="P7" s="24" t="str">
        <f t="shared" si="0"/>
        <v>船橋4</v>
      </c>
      <c r="Q7" s="24" t="str">
        <f t="shared" si="1"/>
        <v>船橋若松</v>
      </c>
      <c r="R7" s="4"/>
      <c r="S7" s="23"/>
      <c r="T7" s="24" t="s">
        <v>215</v>
      </c>
      <c r="U7" s="24" t="s">
        <v>33</v>
      </c>
      <c r="V7" s="24" t="s">
        <v>131</v>
      </c>
      <c r="X7" s="26" t="s">
        <v>184</v>
      </c>
    </row>
    <row r="8" spans="1:24" ht="15.95" customHeight="1" thickBot="1">
      <c r="A8" s="38"/>
      <c r="B8" s="30"/>
      <c r="C8" s="124" t="s">
        <v>1453</v>
      </c>
      <c r="D8" s="318" t="s">
        <v>1413</v>
      </c>
      <c r="E8" s="318"/>
      <c r="F8" s="125" t="s">
        <v>207</v>
      </c>
      <c r="G8" s="163"/>
      <c r="H8" s="38"/>
      <c r="I8" s="38"/>
      <c r="J8" s="38"/>
      <c r="K8" s="38"/>
      <c r="L8" s="38"/>
      <c r="M8" s="163"/>
      <c r="O8" s="24">
        <v>5</v>
      </c>
      <c r="P8" s="24" t="str">
        <f t="shared" si="0"/>
        <v>船橋5</v>
      </c>
      <c r="Q8" s="24" t="str">
        <f t="shared" si="1"/>
        <v>海神</v>
      </c>
      <c r="R8" s="4"/>
      <c r="S8" s="23"/>
      <c r="T8" s="24" t="s">
        <v>216</v>
      </c>
      <c r="U8" s="24" t="s">
        <v>34</v>
      </c>
      <c r="V8" s="24" t="s">
        <v>132</v>
      </c>
      <c r="X8" s="26" t="s">
        <v>185</v>
      </c>
    </row>
    <row r="9" spans="1:24" ht="15.95" customHeight="1" thickBot="1">
      <c r="A9" s="38"/>
      <c r="B9" s="38"/>
      <c r="C9" s="38"/>
      <c r="D9" s="38"/>
      <c r="E9" s="38"/>
      <c r="F9" s="38"/>
      <c r="G9" s="38"/>
      <c r="H9" s="27" t="s">
        <v>300</v>
      </c>
      <c r="I9" s="126" t="s">
        <v>1404</v>
      </c>
      <c r="J9" s="35"/>
      <c r="K9" s="35"/>
      <c r="L9" s="36"/>
      <c r="M9" s="38"/>
      <c r="O9" s="24">
        <v>6</v>
      </c>
      <c r="P9" s="24" t="str">
        <f t="shared" si="0"/>
        <v>船橋6</v>
      </c>
      <c r="Q9" s="24" t="str">
        <f t="shared" si="1"/>
        <v>葛飾</v>
      </c>
      <c r="R9" s="4"/>
      <c r="S9" s="23"/>
      <c r="T9" s="24" t="s">
        <v>217</v>
      </c>
      <c r="U9" s="24" t="s">
        <v>35</v>
      </c>
      <c r="V9" s="24" t="s">
        <v>133</v>
      </c>
      <c r="X9" s="26" t="s">
        <v>186</v>
      </c>
    </row>
    <row r="10" spans="1:24" ht="15.95" customHeight="1">
      <c r="A10" s="38"/>
      <c r="B10" s="27" t="s">
        <v>245</v>
      </c>
      <c r="C10" s="126" t="s">
        <v>1398</v>
      </c>
      <c r="D10" s="35"/>
      <c r="E10" s="35"/>
      <c r="F10" s="36"/>
      <c r="G10" s="38"/>
      <c r="H10" s="47"/>
      <c r="I10" s="38" t="s">
        <v>1392</v>
      </c>
      <c r="J10" s="38"/>
      <c r="K10" s="38"/>
      <c r="L10" s="39"/>
      <c r="M10" s="38"/>
      <c r="O10" s="24">
        <v>7</v>
      </c>
      <c r="P10" s="24" t="str">
        <f t="shared" si="0"/>
        <v>船橋7</v>
      </c>
      <c r="Q10" s="24" t="str">
        <f t="shared" si="1"/>
        <v>行田</v>
      </c>
      <c r="R10" s="4"/>
      <c r="S10" s="23"/>
      <c r="T10" s="24" t="s">
        <v>218</v>
      </c>
      <c r="U10" s="24" t="s">
        <v>36</v>
      </c>
      <c r="V10" s="24" t="s">
        <v>134</v>
      </c>
      <c r="X10" s="26" t="s">
        <v>187</v>
      </c>
    </row>
    <row r="11" spans="1:24" ht="15.95" customHeight="1">
      <c r="A11" s="38"/>
      <c r="B11" s="29"/>
      <c r="C11" s="37" t="s">
        <v>247</v>
      </c>
      <c r="D11" s="38"/>
      <c r="E11" s="38"/>
      <c r="F11" s="39"/>
      <c r="G11" s="38"/>
      <c r="H11" s="47"/>
      <c r="I11" s="38" t="s">
        <v>1393</v>
      </c>
      <c r="J11" s="38"/>
      <c r="K11" s="38"/>
      <c r="L11" s="39"/>
      <c r="M11" s="38"/>
      <c r="O11" s="24">
        <v>8</v>
      </c>
      <c r="P11" s="24" t="str">
        <f t="shared" si="0"/>
        <v>船橋8</v>
      </c>
      <c r="Q11" s="24" t="str">
        <f t="shared" si="1"/>
        <v>法田</v>
      </c>
      <c r="R11" s="4"/>
      <c r="S11" s="23"/>
      <c r="T11" s="24" t="s">
        <v>219</v>
      </c>
      <c r="U11" s="24" t="s">
        <v>1390</v>
      </c>
      <c r="V11" s="24" t="s">
        <v>1391</v>
      </c>
      <c r="X11" s="26" t="s">
        <v>188</v>
      </c>
    </row>
    <row r="12" spans="1:24" ht="15.95" customHeight="1" thickBot="1">
      <c r="A12" s="38"/>
      <c r="B12" s="29"/>
      <c r="C12" s="38" t="s">
        <v>253</v>
      </c>
      <c r="D12" s="38"/>
      <c r="E12" s="38"/>
      <c r="F12" s="39"/>
      <c r="G12" s="38"/>
      <c r="H12" s="30"/>
      <c r="I12" s="41"/>
      <c r="J12" s="41"/>
      <c r="K12" s="41"/>
      <c r="L12" s="42"/>
      <c r="M12" s="38"/>
      <c r="O12" s="24">
        <v>9</v>
      </c>
      <c r="P12" s="24" t="str">
        <f t="shared" si="0"/>
        <v>船橋9</v>
      </c>
      <c r="Q12" s="24" t="str">
        <f t="shared" si="1"/>
        <v>船橋旭</v>
      </c>
      <c r="R12" s="4"/>
      <c r="S12" s="23"/>
      <c r="T12" s="24" t="s">
        <v>220</v>
      </c>
      <c r="U12" s="24" t="s">
        <v>38</v>
      </c>
      <c r="V12" s="24" t="s">
        <v>135</v>
      </c>
      <c r="X12" s="26" t="s">
        <v>189</v>
      </c>
    </row>
    <row r="13" spans="1:24" ht="15.95" customHeight="1" thickBot="1">
      <c r="A13" s="38"/>
      <c r="B13" s="29"/>
      <c r="C13" s="38" t="s">
        <v>248</v>
      </c>
      <c r="D13" s="38"/>
      <c r="E13" s="38"/>
      <c r="F13" s="39"/>
      <c r="G13" s="38"/>
      <c r="H13" s="38"/>
      <c r="I13" s="38"/>
      <c r="J13" s="38"/>
      <c r="K13" s="38"/>
      <c r="L13" s="38"/>
      <c r="M13" s="38"/>
      <c r="O13" s="24">
        <v>10</v>
      </c>
      <c r="P13" s="24" t="str">
        <f t="shared" si="0"/>
        <v>船橋10</v>
      </c>
      <c r="Q13" s="24" t="str">
        <f t="shared" si="1"/>
        <v>御滝</v>
      </c>
      <c r="R13" s="4"/>
      <c r="S13" s="23"/>
      <c r="T13" s="24" t="s">
        <v>221</v>
      </c>
      <c r="U13" s="24" t="s">
        <v>39</v>
      </c>
      <c r="V13" s="24" t="s">
        <v>136</v>
      </c>
      <c r="X13" s="26" t="s">
        <v>190</v>
      </c>
    </row>
    <row r="14" spans="1:24" ht="15.95" customHeight="1" thickBot="1">
      <c r="A14" s="38"/>
      <c r="B14" s="30"/>
      <c r="C14" s="267" t="s">
        <v>1459</v>
      </c>
      <c r="D14" s="267"/>
      <c r="E14" s="267"/>
      <c r="F14" s="268"/>
      <c r="G14" s="38"/>
      <c r="H14" s="27" t="s">
        <v>1394</v>
      </c>
      <c r="I14" s="126" t="s">
        <v>1395</v>
      </c>
      <c r="J14" s="35"/>
      <c r="K14" s="35"/>
      <c r="L14" s="36"/>
      <c r="M14" s="38"/>
      <c r="O14" s="24">
        <v>11</v>
      </c>
      <c r="P14" s="24" t="str">
        <f t="shared" si="0"/>
        <v>船橋11</v>
      </c>
      <c r="Q14" s="24" t="str">
        <f t="shared" si="1"/>
        <v>高根</v>
      </c>
      <c r="R14" s="4"/>
      <c r="S14" s="23"/>
      <c r="T14" s="24" t="s">
        <v>222</v>
      </c>
      <c r="U14" s="24" t="s">
        <v>40</v>
      </c>
      <c r="V14" s="24" t="s">
        <v>137</v>
      </c>
      <c r="X14" s="26" t="s">
        <v>191</v>
      </c>
    </row>
    <row r="15" spans="1:24" ht="15.95" customHeight="1" thickBot="1">
      <c r="A15" s="38"/>
      <c r="B15" s="38"/>
      <c r="C15" s="38"/>
      <c r="D15" s="38"/>
      <c r="E15" s="38"/>
      <c r="F15" s="38"/>
      <c r="G15" s="38"/>
      <c r="H15" s="47"/>
      <c r="I15" s="127" t="s">
        <v>1400</v>
      </c>
      <c r="J15" s="128"/>
      <c r="K15" s="128" t="s">
        <v>1401</v>
      </c>
      <c r="L15" s="129" t="s">
        <v>1402</v>
      </c>
      <c r="O15" s="24">
        <v>12</v>
      </c>
      <c r="P15" s="24" t="str">
        <f t="shared" si="0"/>
        <v>船橋12</v>
      </c>
      <c r="Q15" s="24" t="str">
        <f t="shared" si="1"/>
        <v>八木が谷</v>
      </c>
      <c r="R15" s="4"/>
      <c r="S15" s="23"/>
      <c r="T15" s="24" t="s">
        <v>223</v>
      </c>
      <c r="U15" s="24" t="s">
        <v>41</v>
      </c>
      <c r="V15" s="24" t="s">
        <v>138</v>
      </c>
      <c r="X15" s="26" t="s">
        <v>192</v>
      </c>
    </row>
    <row r="16" spans="1:24" ht="15.95" customHeight="1">
      <c r="A16" s="38"/>
      <c r="B16" s="27" t="s">
        <v>246</v>
      </c>
      <c r="C16" s="126" t="s">
        <v>1397</v>
      </c>
      <c r="D16" s="35"/>
      <c r="E16" s="35"/>
      <c r="F16" s="36"/>
      <c r="G16" s="38"/>
      <c r="H16" s="47"/>
      <c r="I16" s="130" t="s">
        <v>1403</v>
      </c>
      <c r="J16" s="131"/>
      <c r="K16" s="131"/>
      <c r="L16" s="132"/>
      <c r="M16" s="38"/>
      <c r="O16" s="24">
        <v>13</v>
      </c>
      <c r="P16" s="24" t="str">
        <f t="shared" si="0"/>
        <v>船橋13</v>
      </c>
      <c r="Q16" s="24" t="str">
        <f t="shared" si="1"/>
        <v>金杉台</v>
      </c>
      <c r="S16" s="23"/>
      <c r="T16" s="24" t="s">
        <v>224</v>
      </c>
      <c r="U16" s="24" t="s">
        <v>42</v>
      </c>
      <c r="V16" s="24" t="s">
        <v>139</v>
      </c>
      <c r="X16" s="26" t="s">
        <v>193</v>
      </c>
    </row>
    <row r="17" spans="1:24" ht="15.95" customHeight="1">
      <c r="A17" s="38"/>
      <c r="B17" s="29"/>
      <c r="C17" s="37" t="s">
        <v>1424</v>
      </c>
      <c r="D17" s="38"/>
      <c r="E17" s="38"/>
      <c r="F17" s="39"/>
      <c r="G17" s="38"/>
      <c r="H17" s="191"/>
      <c r="L17" s="192"/>
      <c r="M17" s="38"/>
      <c r="O17" s="24">
        <v>14</v>
      </c>
      <c r="P17" s="24" t="str">
        <f t="shared" si="0"/>
        <v>船橋14</v>
      </c>
      <c r="Q17" s="24" t="str">
        <f t="shared" si="1"/>
        <v>前原</v>
      </c>
      <c r="S17" s="23"/>
      <c r="T17" s="24" t="s">
        <v>225</v>
      </c>
      <c r="U17" s="24" t="s">
        <v>43</v>
      </c>
      <c r="V17" s="24" t="s">
        <v>140</v>
      </c>
      <c r="X17" s="26" t="s">
        <v>194</v>
      </c>
    </row>
    <row r="18" spans="1:24" ht="15.95" customHeight="1">
      <c r="A18" s="38"/>
      <c r="B18" s="29"/>
      <c r="C18" s="327" t="s">
        <v>1423</v>
      </c>
      <c r="D18" s="49" t="s">
        <v>299</v>
      </c>
      <c r="E18" s="31" t="s">
        <v>301</v>
      </c>
      <c r="F18" s="43"/>
      <c r="G18" s="38"/>
      <c r="H18" s="325" t="s">
        <v>1415</v>
      </c>
      <c r="I18" s="326"/>
      <c r="J18" s="262"/>
      <c r="K18" s="262"/>
      <c r="L18" s="192"/>
      <c r="M18" s="38"/>
      <c r="O18" s="24">
        <v>15</v>
      </c>
      <c r="P18" s="24" t="str">
        <f t="shared" si="0"/>
        <v>船橋15</v>
      </c>
      <c r="Q18" s="24" t="str">
        <f t="shared" si="1"/>
        <v>二宮</v>
      </c>
      <c r="S18" s="23"/>
      <c r="T18" s="24" t="s">
        <v>226</v>
      </c>
      <c r="U18" s="24" t="s">
        <v>44</v>
      </c>
      <c r="V18" s="24" t="s">
        <v>141</v>
      </c>
      <c r="X18" s="22"/>
    </row>
    <row r="19" spans="1:24" ht="15.95" customHeight="1">
      <c r="A19" s="38"/>
      <c r="B19" s="29"/>
      <c r="C19" s="327"/>
      <c r="D19" s="49" t="s">
        <v>254</v>
      </c>
      <c r="E19" s="31" t="s">
        <v>301</v>
      </c>
      <c r="F19" s="43"/>
      <c r="G19" s="38"/>
      <c r="H19" s="191"/>
      <c r="I19" s="262" t="s">
        <v>1454</v>
      </c>
      <c r="J19" s="262"/>
      <c r="K19" s="262"/>
      <c r="L19" s="192"/>
      <c r="M19" s="38"/>
      <c r="O19" s="24">
        <v>16</v>
      </c>
      <c r="P19" s="24" t="str">
        <f t="shared" si="0"/>
        <v>船橋16</v>
      </c>
      <c r="Q19" s="24" t="str">
        <f t="shared" si="1"/>
        <v>飯山満</v>
      </c>
      <c r="S19" s="23"/>
      <c r="T19" s="24" t="s">
        <v>227</v>
      </c>
      <c r="U19" s="24" t="s">
        <v>45</v>
      </c>
      <c r="V19" s="24" t="s">
        <v>142</v>
      </c>
    </row>
    <row r="20" spans="1:24" ht="15.95" customHeight="1">
      <c r="A20" s="38"/>
      <c r="B20" s="29"/>
      <c r="C20" s="327"/>
      <c r="D20" s="50" t="s">
        <v>255</v>
      </c>
      <c r="E20" s="40" t="s">
        <v>1412</v>
      </c>
      <c r="F20" s="34"/>
      <c r="G20" s="163"/>
      <c r="H20" s="193"/>
      <c r="I20" s="334" t="s">
        <v>1416</v>
      </c>
      <c r="J20" s="334"/>
      <c r="K20" s="334"/>
      <c r="L20" s="335"/>
      <c r="M20" s="163"/>
      <c r="O20" s="24">
        <v>17</v>
      </c>
      <c r="P20" s="24" t="str">
        <f t="shared" si="0"/>
        <v>船橋17</v>
      </c>
      <c r="Q20" s="24" t="str">
        <f t="shared" si="1"/>
        <v>船橋芝山</v>
      </c>
      <c r="S20" s="23"/>
      <c r="T20" s="24" t="s">
        <v>228</v>
      </c>
      <c r="U20" s="24" t="s">
        <v>46</v>
      </c>
      <c r="V20" s="24" t="s">
        <v>143</v>
      </c>
    </row>
    <row r="21" spans="1:24" ht="15.95" customHeight="1">
      <c r="A21" s="38"/>
      <c r="B21" s="29"/>
      <c r="C21" s="38"/>
      <c r="D21" s="328" t="s">
        <v>303</v>
      </c>
      <c r="E21" s="329"/>
      <c r="F21" s="330"/>
      <c r="G21" s="165"/>
      <c r="H21" s="261"/>
      <c r="I21" s="334"/>
      <c r="J21" s="334"/>
      <c r="K21" s="334"/>
      <c r="L21" s="335"/>
      <c r="M21" s="165"/>
      <c r="O21" s="24">
        <v>18</v>
      </c>
      <c r="P21" s="24" t="str">
        <f t="shared" si="0"/>
        <v>船橋18</v>
      </c>
      <c r="Q21" s="24" t="str">
        <f t="shared" si="1"/>
        <v>七林</v>
      </c>
      <c r="S21" s="23"/>
      <c r="T21" s="24" t="s">
        <v>229</v>
      </c>
      <c r="U21" s="24" t="s">
        <v>47</v>
      </c>
      <c r="V21" s="24" t="s">
        <v>144</v>
      </c>
    </row>
    <row r="22" spans="1:24" ht="15.95" customHeight="1">
      <c r="A22" s="38"/>
      <c r="B22" s="29"/>
      <c r="C22" s="38"/>
      <c r="D22" s="328" t="s">
        <v>304</v>
      </c>
      <c r="E22" s="329"/>
      <c r="F22" s="330"/>
      <c r="G22" s="165"/>
      <c r="H22" s="263"/>
      <c r="I22" s="272" t="s">
        <v>1455</v>
      </c>
      <c r="J22" s="273" t="s">
        <v>1445</v>
      </c>
      <c r="K22" s="274" t="s">
        <v>1456</v>
      </c>
      <c r="L22" s="264"/>
      <c r="M22" s="165"/>
      <c r="O22" s="24">
        <v>19</v>
      </c>
      <c r="P22" s="24" t="str">
        <f t="shared" si="0"/>
        <v>船橋19</v>
      </c>
      <c r="Q22" s="24" t="str">
        <f t="shared" si="1"/>
        <v>三田</v>
      </c>
      <c r="S22" s="23"/>
      <c r="T22" s="24" t="s">
        <v>230</v>
      </c>
      <c r="U22" s="24" t="s">
        <v>48</v>
      </c>
      <c r="V22" s="24" t="s">
        <v>145</v>
      </c>
    </row>
    <row r="23" spans="1:24" ht="15.95" customHeight="1">
      <c r="A23" s="38"/>
      <c r="B23" s="29"/>
      <c r="C23" s="38"/>
      <c r="D23" s="331" t="s">
        <v>302</v>
      </c>
      <c r="E23" s="332"/>
      <c r="F23" s="333"/>
      <c r="G23" s="165"/>
      <c r="H23" s="263"/>
      <c r="I23" s="275"/>
      <c r="J23" s="167" t="s">
        <v>1439</v>
      </c>
      <c r="K23" s="276" t="s">
        <v>1457</v>
      </c>
      <c r="L23" s="264"/>
      <c r="M23" s="165"/>
      <c r="O23" s="24">
        <v>20</v>
      </c>
      <c r="P23" s="24" t="str">
        <f t="shared" si="0"/>
        <v>船橋20</v>
      </c>
      <c r="Q23" s="24" t="str">
        <f t="shared" si="1"/>
        <v>三山</v>
      </c>
      <c r="S23" s="23"/>
      <c r="T23" s="24" t="s">
        <v>231</v>
      </c>
      <c r="U23" s="24" t="s">
        <v>49</v>
      </c>
      <c r="V23" s="24" t="s">
        <v>146</v>
      </c>
    </row>
    <row r="24" spans="1:24" ht="15.95" customHeight="1">
      <c r="A24" s="38"/>
      <c r="B24" s="29"/>
      <c r="C24" s="38" t="s">
        <v>1405</v>
      </c>
      <c r="D24" s="311" t="s">
        <v>1411</v>
      </c>
      <c r="E24" s="312"/>
      <c r="F24" s="313"/>
      <c r="G24" s="165"/>
      <c r="H24" s="263"/>
      <c r="I24" s="275"/>
      <c r="J24" s="167" t="s">
        <v>1440</v>
      </c>
      <c r="K24" s="276" t="s">
        <v>1458</v>
      </c>
      <c r="L24" s="264"/>
      <c r="M24" s="165"/>
      <c r="O24" s="24">
        <v>21</v>
      </c>
      <c r="P24" s="24" t="str">
        <f t="shared" si="0"/>
        <v>船橋21</v>
      </c>
      <c r="Q24" s="24" t="str">
        <f t="shared" si="1"/>
        <v>高根台</v>
      </c>
      <c r="S24" s="23"/>
      <c r="T24" s="24" t="s">
        <v>232</v>
      </c>
      <c r="U24" s="24" t="s">
        <v>50</v>
      </c>
      <c r="V24" s="24" t="s">
        <v>233</v>
      </c>
    </row>
    <row r="25" spans="1:24" ht="15.95" customHeight="1" thickBot="1">
      <c r="A25" s="38"/>
      <c r="B25" s="29"/>
      <c r="C25" s="38" t="s">
        <v>249</v>
      </c>
      <c r="D25" s="44"/>
      <c r="E25" s="44"/>
      <c r="F25" s="45"/>
      <c r="G25" s="44"/>
      <c r="H25" s="265"/>
      <c r="I25" s="298"/>
      <c r="J25" s="299" t="s">
        <v>1476</v>
      </c>
      <c r="K25" s="300" t="s">
        <v>1477</v>
      </c>
      <c r="L25" s="266"/>
      <c r="M25" s="44"/>
      <c r="O25" s="24">
        <v>22</v>
      </c>
      <c r="P25" s="24" t="str">
        <f t="shared" si="0"/>
        <v>船橋22</v>
      </c>
      <c r="Q25" s="24" t="str">
        <f t="shared" si="1"/>
        <v>習志野台</v>
      </c>
      <c r="S25" s="23"/>
      <c r="T25" s="23" t="s">
        <v>258</v>
      </c>
      <c r="U25" s="23" t="s">
        <v>0</v>
      </c>
      <c r="V25" s="23" t="s">
        <v>148</v>
      </c>
    </row>
    <row r="26" spans="1:24" ht="6" customHeight="1" thickBot="1">
      <c r="A26" s="38"/>
      <c r="B26" s="30"/>
      <c r="C26" s="41"/>
      <c r="D26" s="41"/>
      <c r="E26" s="41"/>
      <c r="F26" s="42"/>
      <c r="G26" s="38"/>
      <c r="H26" s="38"/>
      <c r="I26" s="38"/>
      <c r="J26" s="38"/>
      <c r="K26" s="38"/>
      <c r="L26" s="38"/>
      <c r="M26" s="38"/>
      <c r="O26" s="24">
        <v>23</v>
      </c>
      <c r="P26" s="24" t="str">
        <f t="shared" si="0"/>
        <v>船橋23</v>
      </c>
      <c r="Q26" s="24" t="str">
        <f t="shared" si="1"/>
        <v>古和釜</v>
      </c>
      <c r="S26" s="23"/>
      <c r="T26" s="23" t="s">
        <v>259</v>
      </c>
      <c r="U26" s="23" t="s">
        <v>2</v>
      </c>
      <c r="V26" s="23" t="s">
        <v>149</v>
      </c>
    </row>
    <row r="27" spans="1:24" ht="17.100000000000001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O27" s="24">
        <v>24</v>
      </c>
      <c r="P27" s="24" t="str">
        <f t="shared" si="0"/>
        <v>船橋24</v>
      </c>
      <c r="Q27" s="24" t="str">
        <f t="shared" si="1"/>
        <v>坪井</v>
      </c>
      <c r="S27" s="23"/>
      <c r="T27" s="23" t="s">
        <v>260</v>
      </c>
      <c r="U27" s="23" t="s">
        <v>4</v>
      </c>
      <c r="V27" s="23" t="s">
        <v>150</v>
      </c>
    </row>
    <row r="28" spans="1:24" ht="17.100000000000001" customHeight="1">
      <c r="M28" s="38"/>
      <c r="O28" s="24">
        <v>25</v>
      </c>
      <c r="P28" s="24" t="str">
        <f t="shared" si="0"/>
        <v>船橋25</v>
      </c>
      <c r="Q28" s="24" t="str">
        <f t="shared" si="1"/>
        <v>大穴</v>
      </c>
      <c r="S28" s="23"/>
      <c r="T28" s="23" t="s">
        <v>261</v>
      </c>
      <c r="U28" s="23" t="s">
        <v>262</v>
      </c>
      <c r="V28" s="23" t="s">
        <v>291</v>
      </c>
    </row>
    <row r="29" spans="1:24" ht="17.100000000000001" customHeight="1">
      <c r="M29" s="38"/>
      <c r="O29" s="24">
        <v>26</v>
      </c>
      <c r="P29" s="24" t="str">
        <f t="shared" si="0"/>
        <v>船橋26</v>
      </c>
      <c r="Q29" s="24" t="str">
        <f t="shared" si="1"/>
        <v>豊富</v>
      </c>
      <c r="S29" s="23"/>
      <c r="T29" s="23" t="s">
        <v>263</v>
      </c>
      <c r="U29" s="23" t="s">
        <v>6</v>
      </c>
      <c r="V29" s="23" t="s">
        <v>151</v>
      </c>
    </row>
    <row r="30" spans="1:24" ht="17.100000000000001" customHeight="1">
      <c r="M30" s="38"/>
      <c r="O30" s="24">
        <v>27</v>
      </c>
      <c r="P30" s="24" t="str">
        <f>$D$3&amp;O30</f>
        <v>船橋27</v>
      </c>
      <c r="Q30" s="24" t="str">
        <f t="shared" si="1"/>
        <v>小室</v>
      </c>
      <c r="S30" s="23"/>
      <c r="T30" s="23" t="s">
        <v>264</v>
      </c>
      <c r="U30" s="23" t="s">
        <v>7</v>
      </c>
      <c r="V30" s="23" t="s">
        <v>152</v>
      </c>
    </row>
    <row r="31" spans="1:24" ht="17.100000000000001" customHeight="1">
      <c r="M31" s="38"/>
      <c r="O31" s="24">
        <v>28</v>
      </c>
      <c r="P31" s="24" t="str">
        <f>$D$3&amp;O31</f>
        <v>船橋28</v>
      </c>
      <c r="Q31" s="24" t="str">
        <f t="shared" si="1"/>
        <v>千葉日大一</v>
      </c>
      <c r="S31" s="23"/>
      <c r="T31" s="23" t="s">
        <v>265</v>
      </c>
      <c r="U31" s="23" t="s">
        <v>8</v>
      </c>
      <c r="V31" s="23" t="s">
        <v>153</v>
      </c>
    </row>
    <row r="32" spans="1:24" ht="17.100000000000001" customHeight="1">
      <c r="G32" s="216"/>
      <c r="H32" s="216"/>
      <c r="I32" s="216"/>
      <c r="J32" s="216"/>
      <c r="K32" s="216"/>
      <c r="L32" s="216"/>
      <c r="M32" s="152"/>
      <c r="O32" s="24">
        <v>29</v>
      </c>
      <c r="P32" s="24" t="str">
        <f t="shared" si="0"/>
        <v>船橋29</v>
      </c>
      <c r="Q32" s="24" t="str">
        <f t="shared" si="1"/>
        <v>B.B.CLOVERS</v>
      </c>
      <c r="S32" s="23"/>
      <c r="T32" s="23" t="s">
        <v>266</v>
      </c>
      <c r="U32" s="23" t="s">
        <v>9</v>
      </c>
      <c r="V32" s="23" t="s">
        <v>154</v>
      </c>
    </row>
    <row r="33" spans="7:22" ht="27" customHeight="1">
      <c r="M33" s="38"/>
      <c r="O33" s="24">
        <v>30</v>
      </c>
      <c r="P33" s="24" t="str">
        <f t="shared" si="0"/>
        <v>船橋30</v>
      </c>
      <c r="Q33" s="24" t="str">
        <f t="shared" si="1"/>
        <v>みちるAC</v>
      </c>
      <c r="S33" s="23"/>
      <c r="T33" s="23" t="s">
        <v>267</v>
      </c>
      <c r="U33" s="23" t="s">
        <v>10</v>
      </c>
      <c r="V33" s="23" t="s">
        <v>292</v>
      </c>
    </row>
    <row r="34" spans="7:22" ht="17.100000000000001" customHeight="1">
      <c r="O34" s="24">
        <v>31</v>
      </c>
      <c r="P34" s="24" t="str">
        <f t="shared" si="0"/>
        <v>船橋31</v>
      </c>
      <c r="Q34" s="24" t="str">
        <f t="shared" si="1"/>
        <v>桜RC</v>
      </c>
      <c r="S34" s="23"/>
      <c r="T34" s="23" t="s">
        <v>268</v>
      </c>
      <c r="U34" s="23" t="s">
        <v>11</v>
      </c>
      <c r="V34" s="23" t="s">
        <v>155</v>
      </c>
    </row>
    <row r="35" spans="7:22" ht="17.100000000000001" customHeight="1">
      <c r="M35" s="38"/>
      <c r="O35" s="24">
        <v>32</v>
      </c>
      <c r="P35" s="24" t="str">
        <f t="shared" si="0"/>
        <v>船橋32</v>
      </c>
      <c r="Q35" s="24">
        <f t="shared" si="1"/>
        <v>0</v>
      </c>
      <c r="S35" s="23"/>
      <c r="T35" s="23" t="s">
        <v>269</v>
      </c>
      <c r="U35" s="23" t="s">
        <v>12</v>
      </c>
      <c r="V35" s="23" t="s">
        <v>156</v>
      </c>
    </row>
    <row r="36" spans="7:22" ht="17.100000000000001" customHeight="1">
      <c r="M36" s="38"/>
      <c r="O36" s="24">
        <v>33</v>
      </c>
      <c r="P36" s="24" t="str">
        <f t="shared" si="0"/>
        <v>船橋33</v>
      </c>
      <c r="Q36" s="24">
        <f t="shared" si="1"/>
        <v>0</v>
      </c>
      <c r="S36" s="23"/>
      <c r="T36" s="23" t="s">
        <v>270</v>
      </c>
      <c r="U36" s="23" t="s">
        <v>13</v>
      </c>
      <c r="V36" s="23" t="s">
        <v>157</v>
      </c>
    </row>
    <row r="37" spans="7:22" ht="17.100000000000001" customHeight="1">
      <c r="M37" s="38"/>
      <c r="O37" s="24">
        <v>34</v>
      </c>
      <c r="P37" s="24" t="str">
        <f t="shared" si="0"/>
        <v>船橋34</v>
      </c>
      <c r="Q37" s="24">
        <f t="shared" si="1"/>
        <v>0</v>
      </c>
      <c r="S37" s="23"/>
      <c r="T37" s="23" t="s">
        <v>271</v>
      </c>
      <c r="U37" s="23" t="s">
        <v>14</v>
      </c>
      <c r="V37" s="23" t="s">
        <v>158</v>
      </c>
    </row>
    <row r="38" spans="7:22" ht="9.9499999999999993" customHeight="1">
      <c r="M38" s="38"/>
      <c r="O38" s="24">
        <v>35</v>
      </c>
      <c r="P38" s="24" t="str">
        <f t="shared" si="0"/>
        <v>船橋35</v>
      </c>
      <c r="Q38" s="24">
        <f t="shared" si="1"/>
        <v>0</v>
      </c>
      <c r="S38" s="23"/>
      <c r="T38" s="23" t="s">
        <v>272</v>
      </c>
      <c r="U38" s="23" t="s">
        <v>15</v>
      </c>
      <c r="V38" s="23" t="s">
        <v>159</v>
      </c>
    </row>
    <row r="39" spans="7:22" ht="17.100000000000001" customHeight="1">
      <c r="O39" s="24">
        <v>36</v>
      </c>
      <c r="P39" s="24" t="str">
        <f t="shared" si="0"/>
        <v>船橋36</v>
      </c>
      <c r="Q39" s="24" t="str">
        <f t="shared" si="1"/>
        <v/>
      </c>
      <c r="S39" s="23"/>
      <c r="T39" s="23" t="s">
        <v>273</v>
      </c>
      <c r="U39" s="23" t="s">
        <v>16</v>
      </c>
      <c r="V39" s="23" t="s">
        <v>160</v>
      </c>
    </row>
    <row r="40" spans="7:22" ht="17.100000000000001" customHeight="1">
      <c r="M40" s="38"/>
      <c r="O40" s="24">
        <v>37</v>
      </c>
      <c r="P40" s="24" t="str">
        <f t="shared" si="0"/>
        <v>船橋37</v>
      </c>
      <c r="Q40" s="24" t="str">
        <f t="shared" si="1"/>
        <v/>
      </c>
      <c r="S40" s="23"/>
      <c r="T40" s="23" t="s">
        <v>274</v>
      </c>
      <c r="U40" s="23" t="s">
        <v>17</v>
      </c>
      <c r="V40" s="23" t="s">
        <v>161</v>
      </c>
    </row>
    <row r="41" spans="7:22" ht="17.100000000000001" customHeight="1">
      <c r="G41" s="217"/>
      <c r="H41" s="217"/>
      <c r="I41" s="217"/>
      <c r="J41" s="217"/>
      <c r="K41" s="217"/>
      <c r="L41" s="217"/>
      <c r="M41" s="164"/>
      <c r="O41" s="24">
        <v>38</v>
      </c>
      <c r="P41" s="24" t="str">
        <f t="shared" si="0"/>
        <v>船橋38</v>
      </c>
      <c r="Q41" s="24" t="str">
        <f t="shared" si="1"/>
        <v/>
      </c>
      <c r="S41" s="23"/>
      <c r="T41" s="23" t="s">
        <v>275</v>
      </c>
      <c r="U41" s="23" t="s">
        <v>276</v>
      </c>
      <c r="V41" s="23" t="s">
        <v>293</v>
      </c>
    </row>
    <row r="42" spans="7:22" ht="24.95" customHeight="1">
      <c r="G42" s="217"/>
      <c r="H42" s="217"/>
      <c r="I42" s="217"/>
      <c r="J42" s="217"/>
      <c r="K42" s="217"/>
      <c r="L42" s="217"/>
      <c r="M42" s="164"/>
      <c r="O42" s="24">
        <v>39</v>
      </c>
      <c r="P42" s="24" t="str">
        <f t="shared" si="0"/>
        <v>船橋39</v>
      </c>
      <c r="Q42" s="24" t="str">
        <f t="shared" si="1"/>
        <v/>
      </c>
      <c r="S42" s="23"/>
      <c r="T42" s="23" t="s">
        <v>277</v>
      </c>
      <c r="U42" s="23" t="s">
        <v>19</v>
      </c>
      <c r="V42" s="23" t="s">
        <v>162</v>
      </c>
    </row>
    <row r="43" spans="7:22" ht="9.9499999999999993" customHeight="1">
      <c r="M43" s="38"/>
      <c r="O43" s="24">
        <v>40</v>
      </c>
      <c r="P43" s="24" t="str">
        <f t="shared" si="0"/>
        <v>船橋40</v>
      </c>
      <c r="Q43" s="24" t="str">
        <f t="shared" ref="Q43:Q65" si="2">IFERROR(VLOOKUP(P43,$T$4:$V$51,2,FALSE),"")</f>
        <v/>
      </c>
      <c r="S43" s="23"/>
      <c r="T43" s="23" t="s">
        <v>278</v>
      </c>
      <c r="U43" s="23" t="s">
        <v>279</v>
      </c>
      <c r="V43" s="23" t="s">
        <v>163</v>
      </c>
    </row>
    <row r="44" spans="7:22" ht="17.100000000000001" customHeight="1">
      <c r="O44" s="24">
        <v>41</v>
      </c>
      <c r="P44" s="24" t="str">
        <f t="shared" si="0"/>
        <v>船橋41</v>
      </c>
      <c r="Q44" s="24" t="str">
        <f t="shared" si="2"/>
        <v/>
      </c>
      <c r="S44" s="23"/>
      <c r="T44" s="23" t="s">
        <v>280</v>
      </c>
      <c r="U44" s="23" t="s">
        <v>281</v>
      </c>
      <c r="V44" s="23" t="s">
        <v>164</v>
      </c>
    </row>
    <row r="45" spans="7:22" ht="17.100000000000001" customHeight="1">
      <c r="O45" s="24">
        <v>42</v>
      </c>
      <c r="P45" s="24" t="str">
        <f t="shared" si="0"/>
        <v>船橋42</v>
      </c>
      <c r="Q45" s="24" t="str">
        <f t="shared" si="2"/>
        <v/>
      </c>
      <c r="S45" s="23"/>
      <c r="T45" s="23" t="s">
        <v>282</v>
      </c>
      <c r="U45" s="23" t="s">
        <v>20</v>
      </c>
      <c r="V45" s="23" t="s">
        <v>165</v>
      </c>
    </row>
    <row r="46" spans="7:22" ht="17.100000000000001" customHeight="1">
      <c r="O46" s="24">
        <v>43</v>
      </c>
      <c r="P46" s="24" t="str">
        <f t="shared" si="0"/>
        <v>船橋43</v>
      </c>
      <c r="Q46" s="24" t="str">
        <f t="shared" si="2"/>
        <v/>
      </c>
      <c r="S46" s="23"/>
      <c r="T46" s="23" t="s">
        <v>283</v>
      </c>
      <c r="U46" s="23" t="s">
        <v>21</v>
      </c>
      <c r="V46" s="23" t="s">
        <v>166</v>
      </c>
    </row>
    <row r="47" spans="7:22" ht="17.100000000000001" customHeight="1">
      <c r="O47" s="24">
        <v>44</v>
      </c>
      <c r="P47" s="24" t="str">
        <f t="shared" si="0"/>
        <v>船橋44</v>
      </c>
      <c r="Q47" s="24" t="str">
        <f t="shared" si="2"/>
        <v/>
      </c>
      <c r="S47" s="23"/>
      <c r="T47" s="23" t="s">
        <v>284</v>
      </c>
      <c r="U47" s="23" t="s">
        <v>22</v>
      </c>
      <c r="V47" s="23" t="s">
        <v>167</v>
      </c>
    </row>
    <row r="48" spans="7:22" ht="17.100000000000001" customHeight="1">
      <c r="O48" s="24">
        <v>45</v>
      </c>
      <c r="P48" s="24" t="str">
        <f t="shared" si="0"/>
        <v>船橋45</v>
      </c>
      <c r="Q48" s="24" t="str">
        <f t="shared" si="2"/>
        <v/>
      </c>
      <c r="S48" s="23"/>
      <c r="T48" s="23" t="s">
        <v>285</v>
      </c>
      <c r="U48" s="23" t="s">
        <v>23</v>
      </c>
      <c r="V48" s="23" t="s">
        <v>168</v>
      </c>
    </row>
    <row r="49" spans="15:22" ht="17.100000000000001" customHeight="1">
      <c r="O49" s="24">
        <v>46</v>
      </c>
      <c r="P49" s="24" t="str">
        <f t="shared" si="0"/>
        <v>船橋46</v>
      </c>
      <c r="Q49" s="24" t="str">
        <f t="shared" si="2"/>
        <v/>
      </c>
      <c r="S49" s="23"/>
      <c r="T49" s="23" t="s">
        <v>286</v>
      </c>
      <c r="U49" s="23" t="s">
        <v>1414</v>
      </c>
      <c r="V49" s="23" t="s">
        <v>169</v>
      </c>
    </row>
    <row r="50" spans="15:22" ht="17.100000000000001" customHeight="1">
      <c r="O50" s="24">
        <v>47</v>
      </c>
      <c r="P50" s="24" t="str">
        <f t="shared" si="0"/>
        <v>船橋47</v>
      </c>
      <c r="Q50" s="24" t="str">
        <f t="shared" si="2"/>
        <v/>
      </c>
      <c r="S50" s="23"/>
      <c r="T50" s="23" t="s">
        <v>288</v>
      </c>
      <c r="U50" s="23" t="s">
        <v>25</v>
      </c>
      <c r="V50" s="23" t="s">
        <v>170</v>
      </c>
    </row>
    <row r="51" spans="15:22" ht="17.100000000000001" customHeight="1">
      <c r="O51" s="24">
        <v>48</v>
      </c>
      <c r="P51" s="24" t="str">
        <f t="shared" si="0"/>
        <v>船橋48</v>
      </c>
      <c r="Q51" s="24" t="str">
        <f t="shared" si="2"/>
        <v/>
      </c>
      <c r="S51" s="23"/>
      <c r="T51" s="23" t="s">
        <v>289</v>
      </c>
      <c r="U51" s="23" t="s">
        <v>26</v>
      </c>
      <c r="V51" s="23" t="s">
        <v>171</v>
      </c>
    </row>
    <row r="52" spans="15:22" ht="17.100000000000001" customHeight="1">
      <c r="O52" s="24">
        <v>49</v>
      </c>
      <c r="P52" s="24" t="str">
        <f t="shared" si="0"/>
        <v>船橋49</v>
      </c>
      <c r="Q52" s="24" t="str">
        <f t="shared" si="2"/>
        <v/>
      </c>
      <c r="S52" s="23"/>
      <c r="T52" s="23" t="s">
        <v>290</v>
      </c>
      <c r="U52" s="23" t="s">
        <v>27</v>
      </c>
      <c r="V52" s="23" t="s">
        <v>175</v>
      </c>
    </row>
    <row r="53" spans="15:22" ht="17.100000000000001" customHeight="1">
      <c r="O53" s="24">
        <v>50</v>
      </c>
      <c r="P53" s="24" t="str">
        <f t="shared" si="0"/>
        <v>船橋50</v>
      </c>
      <c r="Q53" s="24" t="str">
        <f t="shared" si="2"/>
        <v/>
      </c>
      <c r="S53" s="23"/>
      <c r="T53" s="23" t="s">
        <v>1427</v>
      </c>
      <c r="U53" s="23" t="s">
        <v>1429</v>
      </c>
      <c r="V53" s="23" t="s">
        <v>1429</v>
      </c>
    </row>
    <row r="54" spans="15:22" ht="17.100000000000001" customHeight="1">
      <c r="O54" s="24">
        <v>51</v>
      </c>
      <c r="P54" s="24" t="str">
        <f t="shared" si="0"/>
        <v>船橋51</v>
      </c>
      <c r="Q54" s="24" t="str">
        <f t="shared" si="2"/>
        <v/>
      </c>
      <c r="S54" s="23"/>
      <c r="T54" s="23" t="s">
        <v>1428</v>
      </c>
      <c r="U54" s="23" t="s">
        <v>1439</v>
      </c>
      <c r="V54" s="23" t="s">
        <v>1439</v>
      </c>
    </row>
    <row r="55" spans="15:22" ht="17.100000000000001" customHeight="1">
      <c r="O55" s="24">
        <v>52</v>
      </c>
      <c r="P55" s="24" t="str">
        <f t="shared" si="0"/>
        <v>船橋52</v>
      </c>
      <c r="Q55" s="24" t="str">
        <f t="shared" si="2"/>
        <v/>
      </c>
      <c r="S55" s="23"/>
      <c r="T55" s="23" t="s">
        <v>1438</v>
      </c>
      <c r="U55" s="23" t="s">
        <v>1440</v>
      </c>
      <c r="V55" s="23" t="s">
        <v>1440</v>
      </c>
    </row>
    <row r="56" spans="15:22" ht="17.100000000000001" customHeight="1">
      <c r="O56" s="24">
        <v>53</v>
      </c>
      <c r="P56" s="24" t="str">
        <f t="shared" si="0"/>
        <v>船橋53</v>
      </c>
      <c r="Q56" s="24" t="str">
        <f t="shared" si="2"/>
        <v/>
      </c>
      <c r="S56" s="23"/>
      <c r="T56" s="23" t="s">
        <v>1441</v>
      </c>
      <c r="U56" s="23"/>
      <c r="V56" s="23"/>
    </row>
    <row r="57" spans="15:22" ht="17.100000000000001" customHeight="1">
      <c r="O57" s="24">
        <v>54</v>
      </c>
      <c r="P57" s="24" t="str">
        <f t="shared" si="0"/>
        <v>船橋54</v>
      </c>
      <c r="Q57" s="24" t="str">
        <f t="shared" si="2"/>
        <v/>
      </c>
      <c r="S57" s="23"/>
      <c r="T57" s="23" t="s">
        <v>1442</v>
      </c>
      <c r="U57" s="23"/>
      <c r="V57" s="23"/>
    </row>
    <row r="58" spans="15:22" ht="17.100000000000001" customHeight="1">
      <c r="O58" s="24">
        <v>55</v>
      </c>
      <c r="P58" s="24" t="str">
        <f t="shared" si="0"/>
        <v>船橋55</v>
      </c>
      <c r="Q58" s="24" t="str">
        <f t="shared" si="2"/>
        <v/>
      </c>
      <c r="S58" s="23"/>
      <c r="T58" s="23" t="s">
        <v>1443</v>
      </c>
      <c r="U58" s="23"/>
      <c r="V58" s="23"/>
    </row>
    <row r="59" spans="15:22" ht="17.100000000000001" customHeight="1">
      <c r="O59" s="24">
        <v>56</v>
      </c>
      <c r="P59" s="24" t="str">
        <f t="shared" si="0"/>
        <v>船橋56</v>
      </c>
      <c r="Q59" s="24" t="str">
        <f t="shared" si="2"/>
        <v/>
      </c>
      <c r="S59" s="23"/>
      <c r="T59" s="23" t="s">
        <v>1444</v>
      </c>
      <c r="U59" s="23"/>
      <c r="V59" s="23"/>
    </row>
    <row r="60" spans="15:22" ht="17.100000000000001" customHeight="1">
      <c r="O60" s="24">
        <v>57</v>
      </c>
      <c r="P60" s="24" t="str">
        <f t="shared" si="0"/>
        <v>船橋57</v>
      </c>
      <c r="Q60" s="24" t="str">
        <f t="shared" si="2"/>
        <v/>
      </c>
      <c r="S60" s="23"/>
      <c r="T60" s="23"/>
      <c r="U60" s="23"/>
      <c r="V60" s="23"/>
    </row>
    <row r="61" spans="15:22" ht="17.100000000000001" customHeight="1">
      <c r="O61" s="24">
        <v>58</v>
      </c>
      <c r="P61" s="24" t="str">
        <f t="shared" si="0"/>
        <v>船橋58</v>
      </c>
      <c r="Q61" s="24" t="str">
        <f t="shared" si="2"/>
        <v/>
      </c>
      <c r="S61" s="23"/>
      <c r="T61" s="23"/>
      <c r="U61" s="23"/>
      <c r="V61" s="23"/>
    </row>
    <row r="62" spans="15:22" ht="17.100000000000001" customHeight="1">
      <c r="O62" s="24">
        <v>59</v>
      </c>
      <c r="P62" s="24" t="str">
        <f t="shared" si="0"/>
        <v>船橋59</v>
      </c>
      <c r="Q62" s="24" t="str">
        <f t="shared" si="2"/>
        <v/>
      </c>
      <c r="S62" s="23"/>
      <c r="T62" s="23"/>
      <c r="U62" s="23"/>
      <c r="V62" s="23"/>
    </row>
    <row r="63" spans="15:22" ht="17.100000000000001" customHeight="1">
      <c r="O63" s="24">
        <v>60</v>
      </c>
      <c r="P63" s="24" t="str">
        <f t="shared" si="0"/>
        <v>船橋60</v>
      </c>
      <c r="Q63" s="24" t="str">
        <f t="shared" si="2"/>
        <v/>
      </c>
      <c r="S63" s="23"/>
      <c r="T63" s="23"/>
      <c r="U63" s="23"/>
      <c r="V63" s="23"/>
    </row>
    <row r="64" spans="15:22" ht="17.100000000000001" customHeight="1">
      <c r="O64" s="24">
        <v>61</v>
      </c>
      <c r="P64" s="24" t="str">
        <f t="shared" si="0"/>
        <v>船橋61</v>
      </c>
      <c r="Q64" s="24" t="str">
        <f t="shared" si="2"/>
        <v/>
      </c>
      <c r="S64" s="23"/>
      <c r="T64" s="23"/>
      <c r="U64" s="23"/>
      <c r="V64" s="23"/>
    </row>
    <row r="65" spans="15:22" ht="17.100000000000001" customHeight="1">
      <c r="O65" s="24">
        <v>62</v>
      </c>
      <c r="P65" s="24" t="str">
        <f t="shared" si="0"/>
        <v>船橋62</v>
      </c>
      <c r="Q65" s="24" t="str">
        <f t="shared" si="2"/>
        <v/>
      </c>
      <c r="S65" s="23"/>
      <c r="T65" s="23"/>
      <c r="U65" s="23"/>
      <c r="V65" s="23"/>
    </row>
    <row r="66" spans="15:22" ht="17.100000000000001" customHeight="1">
      <c r="S66" s="23"/>
      <c r="T66" s="23"/>
      <c r="U66" s="23"/>
      <c r="V66" s="23"/>
    </row>
    <row r="67" spans="15:22" ht="17.100000000000001" customHeight="1">
      <c r="S67" s="23"/>
      <c r="T67" s="23"/>
      <c r="U67" s="23"/>
      <c r="V67" s="23"/>
    </row>
    <row r="68" spans="15:22" ht="17.100000000000001" customHeight="1">
      <c r="S68" s="23"/>
      <c r="T68" s="23"/>
      <c r="U68" s="23"/>
      <c r="V68" s="23"/>
    </row>
    <row r="69" spans="15:22" ht="17.100000000000001" customHeight="1">
      <c r="S69" s="23"/>
      <c r="T69" s="23"/>
      <c r="U69" s="23"/>
      <c r="V69" s="23"/>
    </row>
    <row r="70" spans="15:22" ht="17.100000000000001" customHeight="1">
      <c r="S70" s="23"/>
      <c r="T70" s="23"/>
      <c r="U70" s="23"/>
      <c r="V70" s="23"/>
    </row>
    <row r="71" spans="15:22" ht="17.100000000000001" customHeight="1">
      <c r="S71" s="23"/>
      <c r="T71" s="23"/>
      <c r="U71" s="23"/>
      <c r="V71" s="23"/>
    </row>
    <row r="72" spans="15:22" ht="17.100000000000001" customHeight="1">
      <c r="S72" s="23"/>
      <c r="T72" s="23"/>
      <c r="U72" s="23"/>
      <c r="V72" s="23"/>
    </row>
    <row r="73" spans="15:22" ht="17.100000000000001" customHeight="1">
      <c r="S73" s="23"/>
      <c r="T73" s="23"/>
      <c r="U73" s="23"/>
      <c r="V73" s="23"/>
    </row>
    <row r="74" spans="15:22" ht="17.100000000000001" customHeight="1">
      <c r="S74" s="23"/>
      <c r="T74" s="23"/>
      <c r="U74" s="23"/>
      <c r="V74" s="23"/>
    </row>
    <row r="75" spans="15:22" ht="17.100000000000001" customHeight="1">
      <c r="S75" s="23"/>
      <c r="T75" s="23"/>
      <c r="U75" s="23"/>
      <c r="V75" s="23"/>
    </row>
    <row r="76" spans="15:22" ht="17.100000000000001" customHeight="1">
      <c r="S76" s="23"/>
      <c r="T76" s="23"/>
      <c r="U76" s="23"/>
      <c r="V76" s="23"/>
    </row>
    <row r="77" spans="15:22" ht="17.100000000000001" customHeight="1">
      <c r="S77" s="23"/>
      <c r="T77" s="23"/>
      <c r="U77" s="23"/>
      <c r="V77" s="23"/>
    </row>
    <row r="78" spans="15:22" ht="17.100000000000001" customHeight="1">
      <c r="S78" s="23"/>
      <c r="T78" s="23"/>
      <c r="U78" s="23"/>
      <c r="V78" s="23"/>
    </row>
    <row r="79" spans="15:22" ht="17.100000000000001" customHeight="1">
      <c r="S79" s="23"/>
      <c r="T79" s="23"/>
      <c r="U79" s="23"/>
      <c r="V79" s="23"/>
    </row>
    <row r="80" spans="15:22" ht="17.100000000000001" customHeight="1">
      <c r="S80" s="23"/>
      <c r="T80" s="23"/>
      <c r="U80" s="23"/>
      <c r="V80" s="23"/>
    </row>
    <row r="81" spans="19:22" ht="17.100000000000001" customHeight="1">
      <c r="S81" s="23"/>
      <c r="T81" s="23"/>
      <c r="U81" s="23"/>
      <c r="V81" s="23"/>
    </row>
    <row r="82" spans="19:22" ht="17.100000000000001" customHeight="1">
      <c r="S82" s="23"/>
      <c r="T82" s="23"/>
      <c r="U82" s="23"/>
      <c r="V82" s="23"/>
    </row>
    <row r="83" spans="19:22" ht="17.100000000000001" customHeight="1">
      <c r="S83" s="23"/>
      <c r="T83" s="23"/>
      <c r="U83" s="23"/>
      <c r="V83" s="23"/>
    </row>
    <row r="84" spans="19:22" ht="17.100000000000001" customHeight="1">
      <c r="S84" s="23"/>
      <c r="T84" s="23"/>
      <c r="U84" s="23"/>
      <c r="V84" s="23"/>
    </row>
    <row r="85" spans="19:22" ht="17.100000000000001" customHeight="1">
      <c r="S85" s="23"/>
      <c r="T85" s="23"/>
      <c r="U85" s="23"/>
      <c r="V85" s="23"/>
    </row>
    <row r="86" spans="19:22" ht="17.100000000000001" customHeight="1">
      <c r="S86" s="23"/>
      <c r="T86" s="23"/>
      <c r="U86" s="23"/>
      <c r="V86" s="23"/>
    </row>
    <row r="87" spans="19:22" ht="17.100000000000001" customHeight="1">
      <c r="S87" s="23"/>
      <c r="T87" s="23"/>
      <c r="U87" s="23"/>
      <c r="V87" s="23"/>
    </row>
    <row r="88" spans="19:22" ht="17.100000000000001" customHeight="1">
      <c r="S88" s="23"/>
      <c r="T88" s="23"/>
      <c r="U88" s="23"/>
      <c r="V88" s="23"/>
    </row>
    <row r="89" spans="19:22" ht="17.100000000000001" customHeight="1">
      <c r="S89" s="23"/>
      <c r="T89" s="23"/>
      <c r="U89" s="23"/>
      <c r="V89" s="23"/>
    </row>
    <row r="90" spans="19:22" ht="17.100000000000001" customHeight="1">
      <c r="S90" s="23"/>
      <c r="T90" s="23"/>
      <c r="U90" s="23"/>
      <c r="V90" s="23"/>
    </row>
    <row r="91" spans="19:22" ht="17.100000000000001" customHeight="1">
      <c r="S91" s="23"/>
      <c r="T91" s="23"/>
      <c r="U91" s="23"/>
      <c r="V91" s="23"/>
    </row>
    <row r="92" spans="19:22" ht="17.100000000000001" customHeight="1">
      <c r="S92" s="23"/>
      <c r="T92" s="23"/>
      <c r="U92" s="23"/>
      <c r="V92" s="23"/>
    </row>
    <row r="93" spans="19:22" ht="17.100000000000001" customHeight="1">
      <c r="S93" s="23"/>
      <c r="T93" s="23"/>
      <c r="U93" s="23"/>
      <c r="V93" s="23"/>
    </row>
    <row r="94" spans="19:22" ht="17.100000000000001" customHeight="1">
      <c r="S94" s="23"/>
      <c r="T94" s="23"/>
      <c r="U94" s="23"/>
      <c r="V94" s="23"/>
    </row>
    <row r="95" spans="19:22" ht="17.100000000000001" customHeight="1">
      <c r="S95" s="23"/>
      <c r="T95" s="23"/>
      <c r="U95" s="23"/>
      <c r="V95" s="23"/>
    </row>
    <row r="96" spans="19:22" ht="17.100000000000001" customHeight="1">
      <c r="S96" s="23"/>
      <c r="T96" s="23"/>
      <c r="U96" s="23"/>
      <c r="V96" s="23"/>
    </row>
    <row r="97" spans="19:22" ht="17.100000000000001" customHeight="1">
      <c r="S97" s="23"/>
      <c r="T97" s="23"/>
      <c r="U97" s="23"/>
      <c r="V97" s="23"/>
    </row>
    <row r="98" spans="19:22" ht="17.100000000000001" customHeight="1">
      <c r="S98" s="23"/>
      <c r="T98" s="23"/>
      <c r="U98" s="23"/>
      <c r="V98" s="23"/>
    </row>
    <row r="99" spans="19:22" ht="17.100000000000001" customHeight="1">
      <c r="S99" s="23"/>
      <c r="T99" s="23"/>
      <c r="U99" s="23"/>
      <c r="V99" s="23"/>
    </row>
    <row r="100" spans="19:22" ht="17.100000000000001" customHeight="1">
      <c r="S100" s="23"/>
      <c r="T100" s="23"/>
      <c r="U100" s="23"/>
      <c r="V100" s="23"/>
    </row>
    <row r="101" spans="19:22" ht="17.100000000000001" customHeight="1">
      <c r="S101" s="23"/>
      <c r="T101" s="23"/>
      <c r="U101" s="23"/>
      <c r="V101" s="23"/>
    </row>
    <row r="102" spans="19:22" ht="17.100000000000001" customHeight="1">
      <c r="S102" s="23"/>
      <c r="T102" s="23"/>
      <c r="U102" s="23"/>
      <c r="V102" s="23"/>
    </row>
    <row r="103" spans="19:22" ht="17.100000000000001" customHeight="1">
      <c r="S103" s="23"/>
      <c r="T103" s="23"/>
      <c r="U103" s="23"/>
      <c r="V103" s="23"/>
    </row>
    <row r="104" spans="19:22" ht="17.100000000000001" customHeight="1">
      <c r="S104" s="23"/>
      <c r="T104" s="23"/>
      <c r="U104" s="23"/>
      <c r="V104" s="23"/>
    </row>
    <row r="105" spans="19:22" ht="17.100000000000001" customHeight="1"/>
  </sheetData>
  <sheetProtection sheet="1" objects="1" scenarios="1"/>
  <mergeCells count="15">
    <mergeCell ref="D24:F24"/>
    <mergeCell ref="S2:V2"/>
    <mergeCell ref="O2:Q2"/>
    <mergeCell ref="D8:E8"/>
    <mergeCell ref="C2:E2"/>
    <mergeCell ref="D3:E3"/>
    <mergeCell ref="D4:E4"/>
    <mergeCell ref="D5:E5"/>
    <mergeCell ref="F3:F4"/>
    <mergeCell ref="H18:I18"/>
    <mergeCell ref="C18:C20"/>
    <mergeCell ref="D21:F21"/>
    <mergeCell ref="D22:F22"/>
    <mergeCell ref="D23:F23"/>
    <mergeCell ref="I20:L21"/>
  </mergeCells>
  <phoneticPr fontId="1"/>
  <dataValidations count="3">
    <dataValidation type="list" allowBlank="1" showInputMessage="1" showErrorMessage="1" sqref="D3:E3" xr:uid="{AF7756BF-8035-470B-ADBA-2185A7FA3F2F}">
      <formula1>$S$4:$S$6</formula1>
    </dataValidation>
    <dataValidation type="list" allowBlank="1" showInputMessage="1" showErrorMessage="1" sqref="D4:E4" xr:uid="{29C7FFC6-E2FC-4F58-B1FD-E6C64246BF34}">
      <formula1>$Q$4:$Q$38</formula1>
    </dataValidation>
    <dataValidation imeMode="halfAlpha" allowBlank="1" showInputMessage="1" showErrorMessage="1" sqref="D8:E8" xr:uid="{5206389F-8401-4AC4-B0E8-6D24B29FFBD4}"/>
  </dataValidations>
  <hyperlinks>
    <hyperlink ref="J6" r:id="rId1" xr:uid="{415B0E86-FDBC-4895-B619-654504C572A6}"/>
  </hyperlinks>
  <pageMargins left="0.31496062992125984" right="0.11811023622047245" top="0.74803149606299213" bottom="0.74803149606299213" header="0.31496062992125984" footer="0.31496062992125984"/>
  <pageSetup paperSize="9" orientation="portrait" horizontalDpi="4294967294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A8D5-F5D5-4125-8BBB-12AC84FC9FD7}">
  <dimension ref="A1:J407"/>
  <sheetViews>
    <sheetView workbookViewId="0">
      <selection activeCell="D2" sqref="D2"/>
    </sheetView>
  </sheetViews>
  <sheetFormatPr defaultRowHeight="18.75"/>
  <cols>
    <col min="1" max="1" width="6.125" customWidth="1"/>
    <col min="2" max="2" width="11" customWidth="1"/>
    <col min="3" max="3" width="9.25" customWidth="1"/>
    <col min="4" max="4" width="27.625" customWidth="1"/>
    <col min="5" max="5" width="9" customWidth="1"/>
    <col min="6" max="6" width="4.5" style="59" customWidth="1"/>
    <col min="7" max="7" width="9" customWidth="1"/>
    <col min="8" max="8" width="10" customWidth="1"/>
    <col min="9" max="9" width="15.125" customWidth="1"/>
    <col min="10" max="10" width="23.5" customWidth="1"/>
  </cols>
  <sheetData>
    <row r="1" spans="1:10">
      <c r="A1" s="25" t="s">
        <v>297</v>
      </c>
      <c r="B1" s="25" t="s">
        <v>298</v>
      </c>
      <c r="C1" s="25" t="s">
        <v>295</v>
      </c>
      <c r="D1" s="25" t="s">
        <v>296</v>
      </c>
      <c r="F1" s="57" t="s">
        <v>305</v>
      </c>
      <c r="G1" s="58" t="s">
        <v>306</v>
      </c>
      <c r="H1" s="58" t="s">
        <v>240</v>
      </c>
      <c r="I1" s="58" t="s">
        <v>307</v>
      </c>
      <c r="J1" s="58"/>
    </row>
    <row r="2" spans="1:10">
      <c r="A2">
        <v>1</v>
      </c>
      <c r="B2" t="s">
        <v>1</v>
      </c>
      <c r="C2">
        <v>1</v>
      </c>
      <c r="D2" t="s">
        <v>148</v>
      </c>
      <c r="F2" s="59">
        <v>1</v>
      </c>
      <c r="G2" t="s">
        <v>308</v>
      </c>
      <c r="H2" t="s">
        <v>1018</v>
      </c>
      <c r="I2" t="s">
        <v>309</v>
      </c>
      <c r="J2" t="s">
        <v>310</v>
      </c>
    </row>
    <row r="3" spans="1:10">
      <c r="A3">
        <v>2</v>
      </c>
      <c r="B3" t="s">
        <v>3</v>
      </c>
      <c r="C3">
        <v>2</v>
      </c>
      <c r="D3" t="s">
        <v>149</v>
      </c>
      <c r="F3" s="59">
        <v>2</v>
      </c>
      <c r="G3" t="s">
        <v>308</v>
      </c>
      <c r="H3" t="s">
        <v>1019</v>
      </c>
      <c r="I3" t="s">
        <v>311</v>
      </c>
      <c r="J3" t="s">
        <v>312</v>
      </c>
    </row>
    <row r="4" spans="1:10">
      <c r="A4">
        <v>3</v>
      </c>
      <c r="B4" t="s">
        <v>4</v>
      </c>
      <c r="C4">
        <v>3</v>
      </c>
      <c r="D4" t="s">
        <v>150</v>
      </c>
      <c r="F4" s="59">
        <v>3</v>
      </c>
      <c r="G4" t="s">
        <v>308</v>
      </c>
      <c r="H4" t="s">
        <v>1020</v>
      </c>
      <c r="I4" t="s">
        <v>313</v>
      </c>
      <c r="J4" t="s">
        <v>314</v>
      </c>
    </row>
    <row r="5" spans="1:10">
      <c r="A5">
        <v>4</v>
      </c>
      <c r="B5" t="s">
        <v>5</v>
      </c>
      <c r="C5">
        <v>4</v>
      </c>
      <c r="D5" t="s">
        <v>172</v>
      </c>
      <c r="F5" s="59">
        <v>4</v>
      </c>
      <c r="G5" t="s">
        <v>308</v>
      </c>
      <c r="H5" t="s">
        <v>1021</v>
      </c>
      <c r="I5" t="s">
        <v>315</v>
      </c>
      <c r="J5" t="s">
        <v>316</v>
      </c>
    </row>
    <row r="6" spans="1:10">
      <c r="A6">
        <v>5</v>
      </c>
      <c r="B6" t="s">
        <v>6</v>
      </c>
      <c r="C6">
        <v>5</v>
      </c>
      <c r="D6" t="s">
        <v>151</v>
      </c>
      <c r="F6" s="59">
        <v>5</v>
      </c>
      <c r="G6" t="s">
        <v>308</v>
      </c>
      <c r="H6" t="s">
        <v>1022</v>
      </c>
      <c r="I6" t="s">
        <v>317</v>
      </c>
      <c r="J6" t="s">
        <v>318</v>
      </c>
    </row>
    <row r="7" spans="1:10">
      <c r="A7">
        <v>6</v>
      </c>
      <c r="B7" t="s">
        <v>7</v>
      </c>
      <c r="C7">
        <v>6</v>
      </c>
      <c r="D7" t="s">
        <v>152</v>
      </c>
      <c r="F7" s="59">
        <v>6</v>
      </c>
      <c r="G7" t="s">
        <v>308</v>
      </c>
      <c r="H7" t="s">
        <v>1023</v>
      </c>
      <c r="I7" t="s">
        <v>319</v>
      </c>
      <c r="J7" t="s">
        <v>320</v>
      </c>
    </row>
    <row r="8" spans="1:10">
      <c r="A8">
        <v>7</v>
      </c>
      <c r="B8" t="s">
        <v>8</v>
      </c>
      <c r="C8">
        <v>7</v>
      </c>
      <c r="D8" t="s">
        <v>153</v>
      </c>
      <c r="F8" s="59">
        <v>7</v>
      </c>
      <c r="G8" t="s">
        <v>308</v>
      </c>
      <c r="H8" t="s">
        <v>1024</v>
      </c>
      <c r="I8" t="s">
        <v>321</v>
      </c>
      <c r="J8" t="s">
        <v>322</v>
      </c>
    </row>
    <row r="9" spans="1:10">
      <c r="A9">
        <v>8</v>
      </c>
      <c r="B9" t="s">
        <v>9</v>
      </c>
      <c r="C9">
        <v>8</v>
      </c>
      <c r="D9" t="s">
        <v>154</v>
      </c>
      <c r="F9" s="59">
        <v>8</v>
      </c>
      <c r="G9" t="s">
        <v>308</v>
      </c>
      <c r="H9" t="s">
        <v>1025</v>
      </c>
      <c r="I9" t="s">
        <v>323</v>
      </c>
      <c r="J9" t="s">
        <v>324</v>
      </c>
    </row>
    <row r="10" spans="1:10">
      <c r="A10">
        <v>9</v>
      </c>
      <c r="B10" t="s">
        <v>10</v>
      </c>
      <c r="C10">
        <v>9</v>
      </c>
      <c r="D10" t="s">
        <v>173</v>
      </c>
      <c r="F10" s="59">
        <v>9</v>
      </c>
      <c r="G10" t="s">
        <v>308</v>
      </c>
      <c r="H10" t="s">
        <v>1026</v>
      </c>
      <c r="I10" t="s">
        <v>325</v>
      </c>
      <c r="J10" t="s">
        <v>326</v>
      </c>
    </row>
    <row r="11" spans="1:10">
      <c r="A11">
        <v>10</v>
      </c>
      <c r="B11" t="s">
        <v>11</v>
      </c>
      <c r="C11">
        <v>10</v>
      </c>
      <c r="D11" t="s">
        <v>155</v>
      </c>
      <c r="F11" s="59">
        <v>10</v>
      </c>
      <c r="G11" t="s">
        <v>308</v>
      </c>
      <c r="H11" t="s">
        <v>1027</v>
      </c>
      <c r="I11" t="s">
        <v>327</v>
      </c>
      <c r="J11" t="s">
        <v>328</v>
      </c>
    </row>
    <row r="12" spans="1:10">
      <c r="A12">
        <v>11</v>
      </c>
      <c r="B12" t="s">
        <v>12</v>
      </c>
      <c r="C12">
        <v>11</v>
      </c>
      <c r="D12" t="s">
        <v>156</v>
      </c>
      <c r="F12" s="59">
        <v>11</v>
      </c>
      <c r="G12" t="s">
        <v>308</v>
      </c>
      <c r="H12" t="s">
        <v>1028</v>
      </c>
      <c r="I12" t="s">
        <v>329</v>
      </c>
      <c r="J12" t="s">
        <v>330</v>
      </c>
    </row>
    <row r="13" spans="1:10">
      <c r="A13">
        <v>12</v>
      </c>
      <c r="B13" t="s">
        <v>13</v>
      </c>
      <c r="C13">
        <v>12</v>
      </c>
      <c r="D13" t="s">
        <v>157</v>
      </c>
      <c r="F13" s="59">
        <v>12</v>
      </c>
      <c r="G13" t="s">
        <v>308</v>
      </c>
      <c r="H13" t="s">
        <v>1029</v>
      </c>
      <c r="I13" t="s">
        <v>331</v>
      </c>
      <c r="J13" t="s">
        <v>332</v>
      </c>
    </row>
    <row r="14" spans="1:10">
      <c r="A14">
        <v>13</v>
      </c>
      <c r="B14" t="s">
        <v>14</v>
      </c>
      <c r="C14">
        <v>13</v>
      </c>
      <c r="D14" t="s">
        <v>158</v>
      </c>
      <c r="F14" s="59">
        <v>13</v>
      </c>
      <c r="G14" t="s">
        <v>308</v>
      </c>
      <c r="H14" t="s">
        <v>1030</v>
      </c>
      <c r="I14" t="s">
        <v>333</v>
      </c>
      <c r="J14" t="s">
        <v>334</v>
      </c>
    </row>
    <row r="15" spans="1:10">
      <c r="A15">
        <v>14</v>
      </c>
      <c r="B15" t="s">
        <v>15</v>
      </c>
      <c r="C15">
        <v>14</v>
      </c>
      <c r="D15" t="s">
        <v>159</v>
      </c>
      <c r="F15" s="59">
        <v>14</v>
      </c>
      <c r="G15" t="s">
        <v>308</v>
      </c>
      <c r="H15" t="s">
        <v>1031</v>
      </c>
      <c r="I15" t="s">
        <v>335</v>
      </c>
      <c r="J15" t="s">
        <v>336</v>
      </c>
    </row>
    <row r="16" spans="1:10">
      <c r="A16">
        <v>15</v>
      </c>
      <c r="B16" t="s">
        <v>16</v>
      </c>
      <c r="C16">
        <v>15</v>
      </c>
      <c r="D16" t="s">
        <v>160</v>
      </c>
      <c r="F16" s="59">
        <v>15</v>
      </c>
      <c r="G16" t="s">
        <v>308</v>
      </c>
      <c r="H16" t="s">
        <v>1032</v>
      </c>
      <c r="I16" t="s">
        <v>337</v>
      </c>
      <c r="J16" t="s">
        <v>338</v>
      </c>
    </row>
    <row r="17" spans="1:10">
      <c r="A17">
        <v>16</v>
      </c>
      <c r="B17" t="s">
        <v>17</v>
      </c>
      <c r="C17">
        <v>16</v>
      </c>
      <c r="D17" t="s">
        <v>161</v>
      </c>
      <c r="F17" s="59">
        <v>16</v>
      </c>
      <c r="G17" t="s">
        <v>308</v>
      </c>
      <c r="H17" t="s">
        <v>1033</v>
      </c>
      <c r="I17" t="s">
        <v>339</v>
      </c>
      <c r="J17" t="s">
        <v>340</v>
      </c>
    </row>
    <row r="18" spans="1:10">
      <c r="A18">
        <v>17</v>
      </c>
      <c r="B18" t="s">
        <v>18</v>
      </c>
      <c r="C18">
        <v>17</v>
      </c>
      <c r="D18" t="s">
        <v>174</v>
      </c>
      <c r="F18" s="59">
        <v>17</v>
      </c>
      <c r="G18" t="s">
        <v>308</v>
      </c>
      <c r="H18" t="s">
        <v>1034</v>
      </c>
      <c r="I18" t="s">
        <v>341</v>
      </c>
      <c r="J18" t="s">
        <v>342</v>
      </c>
    </row>
    <row r="19" spans="1:10">
      <c r="A19">
        <v>18</v>
      </c>
      <c r="B19" t="s">
        <v>19</v>
      </c>
      <c r="C19">
        <v>18</v>
      </c>
      <c r="D19" t="s">
        <v>162</v>
      </c>
      <c r="F19" s="59">
        <v>18</v>
      </c>
      <c r="G19" t="s">
        <v>308</v>
      </c>
      <c r="H19" t="s">
        <v>1035</v>
      </c>
      <c r="I19" t="s">
        <v>343</v>
      </c>
      <c r="J19" t="s">
        <v>344</v>
      </c>
    </row>
    <row r="20" spans="1:10">
      <c r="A20">
        <v>19</v>
      </c>
      <c r="B20" t="s">
        <v>29</v>
      </c>
      <c r="C20">
        <v>19</v>
      </c>
      <c r="D20" t="s">
        <v>163</v>
      </c>
      <c r="F20" s="59">
        <v>19</v>
      </c>
      <c r="G20" t="s">
        <v>308</v>
      </c>
      <c r="H20" t="s">
        <v>1036</v>
      </c>
      <c r="I20" t="s">
        <v>345</v>
      </c>
      <c r="J20" t="s">
        <v>346</v>
      </c>
    </row>
    <row r="21" spans="1:10">
      <c r="A21">
        <v>20</v>
      </c>
      <c r="B21" t="s">
        <v>28</v>
      </c>
      <c r="C21">
        <v>20</v>
      </c>
      <c r="D21" t="s">
        <v>164</v>
      </c>
      <c r="F21" s="59">
        <v>20</v>
      </c>
      <c r="G21" t="s">
        <v>308</v>
      </c>
      <c r="H21" t="s">
        <v>1037</v>
      </c>
      <c r="I21" t="s">
        <v>347</v>
      </c>
      <c r="J21" t="s">
        <v>348</v>
      </c>
    </row>
    <row r="22" spans="1:10">
      <c r="A22">
        <v>21</v>
      </c>
      <c r="B22" t="s">
        <v>20</v>
      </c>
      <c r="C22">
        <v>21</v>
      </c>
      <c r="D22" t="s">
        <v>165</v>
      </c>
      <c r="F22" s="59">
        <v>21</v>
      </c>
      <c r="G22" t="s">
        <v>308</v>
      </c>
      <c r="H22" t="s">
        <v>1038</v>
      </c>
      <c r="I22" t="s">
        <v>349</v>
      </c>
      <c r="J22" t="s">
        <v>350</v>
      </c>
    </row>
    <row r="23" spans="1:10">
      <c r="A23">
        <v>22</v>
      </c>
      <c r="B23" t="s">
        <v>21</v>
      </c>
      <c r="C23">
        <v>22</v>
      </c>
      <c r="D23" t="s">
        <v>166</v>
      </c>
      <c r="F23" s="59">
        <v>22</v>
      </c>
      <c r="G23" t="s">
        <v>308</v>
      </c>
      <c r="H23" t="s">
        <v>1039</v>
      </c>
      <c r="I23" t="s">
        <v>351</v>
      </c>
      <c r="J23" t="s">
        <v>352</v>
      </c>
    </row>
    <row r="24" spans="1:10">
      <c r="A24">
        <v>23</v>
      </c>
      <c r="B24" t="s">
        <v>22</v>
      </c>
      <c r="C24">
        <v>23</v>
      </c>
      <c r="D24" t="s">
        <v>167</v>
      </c>
      <c r="F24" s="59">
        <v>23</v>
      </c>
      <c r="G24" t="s">
        <v>308</v>
      </c>
      <c r="H24" t="s">
        <v>1040</v>
      </c>
      <c r="I24" t="s">
        <v>353</v>
      </c>
      <c r="J24" t="s">
        <v>354</v>
      </c>
    </row>
    <row r="25" spans="1:10">
      <c r="A25">
        <v>24</v>
      </c>
      <c r="B25" t="s">
        <v>23</v>
      </c>
      <c r="C25">
        <v>24</v>
      </c>
      <c r="D25" t="s">
        <v>168</v>
      </c>
      <c r="F25" s="59">
        <v>24</v>
      </c>
      <c r="G25" t="s">
        <v>308</v>
      </c>
      <c r="H25" t="s">
        <v>1041</v>
      </c>
      <c r="I25" t="s">
        <v>355</v>
      </c>
      <c r="J25" t="s">
        <v>356</v>
      </c>
    </row>
    <row r="26" spans="1:10">
      <c r="A26">
        <v>25</v>
      </c>
      <c r="B26" t="s">
        <v>24</v>
      </c>
      <c r="C26">
        <v>25</v>
      </c>
      <c r="D26" t="s">
        <v>169</v>
      </c>
      <c r="F26" s="59">
        <v>25</v>
      </c>
      <c r="G26" t="s">
        <v>308</v>
      </c>
      <c r="H26" t="s">
        <v>1042</v>
      </c>
      <c r="I26" t="s">
        <v>357</v>
      </c>
      <c r="J26" t="s">
        <v>358</v>
      </c>
    </row>
    <row r="27" spans="1:10">
      <c r="A27">
        <v>26</v>
      </c>
      <c r="B27" t="s">
        <v>25</v>
      </c>
      <c r="C27">
        <v>26</v>
      </c>
      <c r="D27" t="s">
        <v>170</v>
      </c>
      <c r="F27" s="59">
        <v>26</v>
      </c>
      <c r="G27" t="s">
        <v>308</v>
      </c>
      <c r="H27" t="s">
        <v>1043</v>
      </c>
      <c r="I27" t="s">
        <v>359</v>
      </c>
      <c r="J27" t="s">
        <v>360</v>
      </c>
    </row>
    <row r="28" spans="1:10">
      <c r="A28">
        <v>27</v>
      </c>
      <c r="B28" t="s">
        <v>26</v>
      </c>
      <c r="C28">
        <v>27</v>
      </c>
      <c r="D28" t="s">
        <v>171</v>
      </c>
      <c r="F28" s="59">
        <v>27</v>
      </c>
      <c r="G28" t="s">
        <v>308</v>
      </c>
      <c r="H28" t="s">
        <v>1044</v>
      </c>
      <c r="I28" t="s">
        <v>361</v>
      </c>
      <c r="J28" t="s">
        <v>362</v>
      </c>
    </row>
    <row r="29" spans="1:10">
      <c r="A29">
        <v>28</v>
      </c>
      <c r="B29" t="s">
        <v>27</v>
      </c>
      <c r="C29">
        <v>28</v>
      </c>
      <c r="D29" t="s">
        <v>175</v>
      </c>
      <c r="F29" s="59">
        <v>28</v>
      </c>
      <c r="G29" t="s">
        <v>308</v>
      </c>
      <c r="H29" t="s">
        <v>1045</v>
      </c>
      <c r="I29" t="s">
        <v>363</v>
      </c>
      <c r="J29" t="s">
        <v>364</v>
      </c>
    </row>
    <row r="30" spans="1:10">
      <c r="A30">
        <v>29</v>
      </c>
      <c r="C30">
        <v>29</v>
      </c>
      <c r="F30" s="59">
        <v>29</v>
      </c>
      <c r="G30" t="s">
        <v>308</v>
      </c>
      <c r="H30" t="s">
        <v>1046</v>
      </c>
      <c r="I30" t="s">
        <v>365</v>
      </c>
      <c r="J30" t="s">
        <v>366</v>
      </c>
    </row>
    <row r="31" spans="1:10">
      <c r="A31">
        <v>30</v>
      </c>
      <c r="C31">
        <v>30</v>
      </c>
      <c r="F31" s="59">
        <v>30</v>
      </c>
      <c r="G31" t="s">
        <v>308</v>
      </c>
      <c r="H31" t="s">
        <v>1047</v>
      </c>
      <c r="I31" t="s">
        <v>367</v>
      </c>
      <c r="J31" t="s">
        <v>368</v>
      </c>
    </row>
    <row r="32" spans="1:10">
      <c r="A32">
        <v>31</v>
      </c>
      <c r="B32" t="s">
        <v>30</v>
      </c>
      <c r="C32">
        <v>31</v>
      </c>
      <c r="D32" t="s">
        <v>128</v>
      </c>
      <c r="F32" s="59">
        <v>31</v>
      </c>
      <c r="G32" t="s">
        <v>308</v>
      </c>
      <c r="H32" t="s">
        <v>1048</v>
      </c>
      <c r="I32" t="s">
        <v>369</v>
      </c>
      <c r="J32" t="s">
        <v>370</v>
      </c>
    </row>
    <row r="33" spans="1:10">
      <c r="A33">
        <v>32</v>
      </c>
      <c r="B33" t="s">
        <v>31</v>
      </c>
      <c r="C33">
        <v>32</v>
      </c>
      <c r="D33" t="s">
        <v>129</v>
      </c>
      <c r="F33" s="59">
        <v>32</v>
      </c>
      <c r="G33" t="s">
        <v>308</v>
      </c>
      <c r="H33" t="s">
        <v>1049</v>
      </c>
      <c r="I33" t="s">
        <v>371</v>
      </c>
      <c r="J33" t="s">
        <v>372</v>
      </c>
    </row>
    <row r="34" spans="1:10">
      <c r="A34">
        <v>33</v>
      </c>
      <c r="B34" t="s">
        <v>32</v>
      </c>
      <c r="C34">
        <v>33</v>
      </c>
      <c r="D34" t="s">
        <v>130</v>
      </c>
      <c r="F34" s="59">
        <v>33</v>
      </c>
      <c r="G34" t="s">
        <v>308</v>
      </c>
      <c r="H34" t="s">
        <v>1050</v>
      </c>
      <c r="I34" t="s">
        <v>373</v>
      </c>
      <c r="J34" t="s">
        <v>374</v>
      </c>
    </row>
    <row r="35" spans="1:10">
      <c r="A35">
        <v>34</v>
      </c>
      <c r="B35" t="s">
        <v>33</v>
      </c>
      <c r="C35">
        <v>34</v>
      </c>
      <c r="D35" t="s">
        <v>131</v>
      </c>
      <c r="F35" s="59">
        <v>34</v>
      </c>
      <c r="G35" t="s">
        <v>308</v>
      </c>
      <c r="H35" t="s">
        <v>1051</v>
      </c>
      <c r="I35" t="s">
        <v>375</v>
      </c>
      <c r="J35" t="s">
        <v>376</v>
      </c>
    </row>
    <row r="36" spans="1:10">
      <c r="A36">
        <v>35</v>
      </c>
      <c r="B36" t="s">
        <v>34</v>
      </c>
      <c r="C36">
        <v>35</v>
      </c>
      <c r="D36" t="s">
        <v>132</v>
      </c>
      <c r="F36" s="59">
        <v>35</v>
      </c>
      <c r="G36" t="s">
        <v>308</v>
      </c>
      <c r="H36" t="s">
        <v>1052</v>
      </c>
      <c r="I36" t="s">
        <v>377</v>
      </c>
      <c r="J36" t="s">
        <v>378</v>
      </c>
    </row>
    <row r="37" spans="1:10">
      <c r="A37">
        <v>36</v>
      </c>
      <c r="B37" t="s">
        <v>35</v>
      </c>
      <c r="C37">
        <v>36</v>
      </c>
      <c r="D37" t="s">
        <v>133</v>
      </c>
      <c r="F37" s="59">
        <v>36</v>
      </c>
      <c r="G37" t="s">
        <v>308</v>
      </c>
      <c r="H37" t="s">
        <v>1053</v>
      </c>
      <c r="I37" t="s">
        <v>379</v>
      </c>
      <c r="J37" t="s">
        <v>380</v>
      </c>
    </row>
    <row r="38" spans="1:10">
      <c r="A38">
        <v>37</v>
      </c>
      <c r="B38" t="s">
        <v>36</v>
      </c>
      <c r="C38">
        <v>37</v>
      </c>
      <c r="D38" t="s">
        <v>134</v>
      </c>
      <c r="F38" s="59">
        <v>37</v>
      </c>
      <c r="G38" t="s">
        <v>308</v>
      </c>
      <c r="H38" t="s">
        <v>1054</v>
      </c>
      <c r="I38" t="s">
        <v>381</v>
      </c>
      <c r="J38" t="s">
        <v>382</v>
      </c>
    </row>
    <row r="39" spans="1:10">
      <c r="A39">
        <v>38</v>
      </c>
      <c r="B39" t="s">
        <v>37</v>
      </c>
      <c r="C39">
        <v>38</v>
      </c>
      <c r="D39" t="s">
        <v>1391</v>
      </c>
      <c r="F39" s="59">
        <v>38</v>
      </c>
      <c r="G39" t="s">
        <v>308</v>
      </c>
      <c r="H39" t="s">
        <v>1055</v>
      </c>
      <c r="I39" t="s">
        <v>383</v>
      </c>
      <c r="J39" t="s">
        <v>384</v>
      </c>
    </row>
    <row r="40" spans="1:10">
      <c r="A40">
        <v>39</v>
      </c>
      <c r="C40">
        <v>39</v>
      </c>
      <c r="D40" t="s">
        <v>127</v>
      </c>
      <c r="F40" s="59">
        <v>39</v>
      </c>
      <c r="G40" t="s">
        <v>308</v>
      </c>
      <c r="H40" t="s">
        <v>1056</v>
      </c>
      <c r="I40" t="s">
        <v>385</v>
      </c>
      <c r="J40" t="s">
        <v>386</v>
      </c>
    </row>
    <row r="41" spans="1:10">
      <c r="A41">
        <v>40</v>
      </c>
      <c r="C41">
        <v>40</v>
      </c>
      <c r="D41" t="s">
        <v>127</v>
      </c>
      <c r="F41" s="59">
        <v>40</v>
      </c>
      <c r="G41" t="s">
        <v>308</v>
      </c>
      <c r="H41" t="s">
        <v>1057</v>
      </c>
      <c r="I41" t="s">
        <v>387</v>
      </c>
      <c r="J41" t="s">
        <v>388</v>
      </c>
    </row>
    <row r="42" spans="1:10">
      <c r="A42">
        <v>41</v>
      </c>
      <c r="B42" t="s">
        <v>38</v>
      </c>
      <c r="C42">
        <v>41</v>
      </c>
      <c r="D42" t="s">
        <v>135</v>
      </c>
      <c r="F42" s="59">
        <v>41</v>
      </c>
      <c r="G42" t="s">
        <v>308</v>
      </c>
      <c r="H42" t="s">
        <v>1058</v>
      </c>
      <c r="I42" t="s">
        <v>389</v>
      </c>
      <c r="J42" t="s">
        <v>390</v>
      </c>
    </row>
    <row r="43" spans="1:10">
      <c r="A43">
        <v>42</v>
      </c>
      <c r="B43" t="s">
        <v>39</v>
      </c>
      <c r="C43">
        <v>42</v>
      </c>
      <c r="D43" t="s">
        <v>136</v>
      </c>
      <c r="F43" s="59">
        <v>42</v>
      </c>
      <c r="G43" t="s">
        <v>308</v>
      </c>
      <c r="H43" t="s">
        <v>1059</v>
      </c>
      <c r="I43" t="s">
        <v>391</v>
      </c>
      <c r="J43" t="s">
        <v>392</v>
      </c>
    </row>
    <row r="44" spans="1:10">
      <c r="A44">
        <v>43</v>
      </c>
      <c r="B44" t="s">
        <v>40</v>
      </c>
      <c r="C44">
        <v>43</v>
      </c>
      <c r="D44" t="s">
        <v>137</v>
      </c>
      <c r="F44" s="59">
        <v>43</v>
      </c>
      <c r="G44" t="s">
        <v>308</v>
      </c>
      <c r="H44" t="s">
        <v>1060</v>
      </c>
      <c r="I44" t="s">
        <v>393</v>
      </c>
      <c r="J44" t="s">
        <v>394</v>
      </c>
    </row>
    <row r="45" spans="1:10">
      <c r="A45">
        <v>44</v>
      </c>
      <c r="B45" t="s">
        <v>41</v>
      </c>
      <c r="C45">
        <v>44</v>
      </c>
      <c r="D45" t="s">
        <v>138</v>
      </c>
      <c r="F45" s="59">
        <v>44</v>
      </c>
      <c r="G45" t="s">
        <v>308</v>
      </c>
      <c r="H45" t="s">
        <v>1061</v>
      </c>
      <c r="I45" t="s">
        <v>395</v>
      </c>
      <c r="J45" t="s">
        <v>396</v>
      </c>
    </row>
    <row r="46" spans="1:10">
      <c r="A46">
        <v>45</v>
      </c>
      <c r="B46" t="s">
        <v>42</v>
      </c>
      <c r="C46">
        <v>45</v>
      </c>
      <c r="D46" t="s">
        <v>139</v>
      </c>
      <c r="F46" s="59">
        <v>45</v>
      </c>
      <c r="G46" t="s">
        <v>308</v>
      </c>
      <c r="H46" t="s">
        <v>1062</v>
      </c>
      <c r="I46" t="s">
        <v>397</v>
      </c>
      <c r="J46" t="s">
        <v>398</v>
      </c>
    </row>
    <row r="47" spans="1:10">
      <c r="A47">
        <v>46</v>
      </c>
      <c r="B47" t="s">
        <v>43</v>
      </c>
      <c r="C47">
        <v>46</v>
      </c>
      <c r="D47" t="s">
        <v>140</v>
      </c>
      <c r="F47" s="59">
        <v>46</v>
      </c>
      <c r="G47" t="s">
        <v>308</v>
      </c>
      <c r="H47" t="s">
        <v>1063</v>
      </c>
      <c r="I47" t="s">
        <v>399</v>
      </c>
      <c r="J47" t="s">
        <v>400</v>
      </c>
    </row>
    <row r="48" spans="1:10">
      <c r="A48">
        <v>47</v>
      </c>
      <c r="B48" t="s">
        <v>44</v>
      </c>
      <c r="C48">
        <v>47</v>
      </c>
      <c r="D48" t="s">
        <v>141</v>
      </c>
      <c r="F48" s="59">
        <v>47</v>
      </c>
      <c r="G48" t="s">
        <v>308</v>
      </c>
      <c r="H48" t="s">
        <v>1064</v>
      </c>
      <c r="I48" t="s">
        <v>401</v>
      </c>
      <c r="J48" t="s">
        <v>402</v>
      </c>
    </row>
    <row r="49" spans="1:10">
      <c r="A49">
        <v>48</v>
      </c>
      <c r="B49" t="s">
        <v>45</v>
      </c>
      <c r="C49">
        <v>48</v>
      </c>
      <c r="D49" t="s">
        <v>142</v>
      </c>
      <c r="F49" s="59">
        <v>48</v>
      </c>
      <c r="G49" t="s">
        <v>308</v>
      </c>
      <c r="H49" t="s">
        <v>1065</v>
      </c>
      <c r="I49" t="s">
        <v>403</v>
      </c>
      <c r="J49" t="s">
        <v>404</v>
      </c>
    </row>
    <row r="50" spans="1:10">
      <c r="A50">
        <v>49</v>
      </c>
      <c r="B50" t="s">
        <v>46</v>
      </c>
      <c r="C50">
        <v>49</v>
      </c>
      <c r="D50" t="s">
        <v>143</v>
      </c>
      <c r="F50" s="59">
        <v>49</v>
      </c>
      <c r="G50" t="s">
        <v>308</v>
      </c>
      <c r="H50" t="s">
        <v>1066</v>
      </c>
      <c r="I50" t="s">
        <v>403</v>
      </c>
      <c r="J50" t="s">
        <v>404</v>
      </c>
    </row>
    <row r="51" spans="1:10">
      <c r="A51">
        <v>50</v>
      </c>
      <c r="B51" t="s">
        <v>47</v>
      </c>
      <c r="C51">
        <v>50</v>
      </c>
      <c r="D51" t="s">
        <v>144</v>
      </c>
      <c r="F51" s="59">
        <v>50</v>
      </c>
      <c r="G51" t="s">
        <v>308</v>
      </c>
      <c r="H51" t="s">
        <v>1067</v>
      </c>
      <c r="I51" t="s">
        <v>405</v>
      </c>
      <c r="J51" t="s">
        <v>406</v>
      </c>
    </row>
    <row r="52" spans="1:10">
      <c r="A52">
        <v>51</v>
      </c>
      <c r="B52" t="s">
        <v>48</v>
      </c>
      <c r="C52">
        <v>51</v>
      </c>
      <c r="D52" t="s">
        <v>145</v>
      </c>
      <c r="F52" s="59">
        <v>51</v>
      </c>
      <c r="G52" t="s">
        <v>308</v>
      </c>
      <c r="H52" t="s">
        <v>1068</v>
      </c>
      <c r="I52" t="s">
        <v>407</v>
      </c>
      <c r="J52" t="s">
        <v>408</v>
      </c>
    </row>
    <row r="53" spans="1:10">
      <c r="A53">
        <v>52</v>
      </c>
      <c r="B53" t="s">
        <v>49</v>
      </c>
      <c r="C53">
        <v>52</v>
      </c>
      <c r="D53" t="s">
        <v>146</v>
      </c>
      <c r="F53" s="59">
        <v>52</v>
      </c>
      <c r="G53" t="s">
        <v>308</v>
      </c>
      <c r="H53" t="s">
        <v>1069</v>
      </c>
      <c r="I53" t="s">
        <v>409</v>
      </c>
      <c r="J53" t="s">
        <v>410</v>
      </c>
    </row>
    <row r="54" spans="1:10">
      <c r="A54">
        <v>53</v>
      </c>
      <c r="B54" t="s">
        <v>50</v>
      </c>
      <c r="C54">
        <v>53</v>
      </c>
      <c r="D54" t="s">
        <v>147</v>
      </c>
      <c r="F54" s="59">
        <v>53</v>
      </c>
      <c r="G54" t="s">
        <v>308</v>
      </c>
      <c r="H54" t="s">
        <v>1070</v>
      </c>
      <c r="I54" t="s">
        <v>411</v>
      </c>
      <c r="J54" t="s">
        <v>412</v>
      </c>
    </row>
    <row r="55" spans="1:10">
      <c r="A55">
        <v>54</v>
      </c>
      <c r="C55">
        <v>54</v>
      </c>
      <c r="F55" s="59">
        <v>54</v>
      </c>
      <c r="G55" t="s">
        <v>308</v>
      </c>
      <c r="H55" t="s">
        <v>1071</v>
      </c>
      <c r="I55" t="s">
        <v>413</v>
      </c>
      <c r="J55" t="s">
        <v>414</v>
      </c>
    </row>
    <row r="56" spans="1:10">
      <c r="A56">
        <v>55</v>
      </c>
      <c r="C56">
        <v>55</v>
      </c>
      <c r="F56" s="59">
        <v>55</v>
      </c>
      <c r="G56" t="s">
        <v>308</v>
      </c>
      <c r="H56" t="s">
        <v>1072</v>
      </c>
      <c r="I56" t="s">
        <v>415</v>
      </c>
      <c r="J56" t="s">
        <v>416</v>
      </c>
    </row>
    <row r="57" spans="1:10">
      <c r="A57">
        <v>56</v>
      </c>
      <c r="C57">
        <v>56</v>
      </c>
      <c r="F57" s="59">
        <v>56</v>
      </c>
      <c r="G57" t="s">
        <v>308</v>
      </c>
      <c r="H57" t="s">
        <v>1073</v>
      </c>
      <c r="I57" t="s">
        <v>417</v>
      </c>
      <c r="J57" t="s">
        <v>418</v>
      </c>
    </row>
    <row r="58" spans="1:10">
      <c r="A58">
        <v>57</v>
      </c>
      <c r="C58">
        <v>57</v>
      </c>
      <c r="F58" s="59">
        <v>57</v>
      </c>
      <c r="G58" t="s">
        <v>308</v>
      </c>
      <c r="H58" t="s">
        <v>1074</v>
      </c>
      <c r="I58" t="s">
        <v>419</v>
      </c>
      <c r="J58" t="s">
        <v>420</v>
      </c>
    </row>
    <row r="59" spans="1:10">
      <c r="A59">
        <v>58</v>
      </c>
      <c r="C59">
        <v>58</v>
      </c>
      <c r="F59" s="59">
        <v>58</v>
      </c>
      <c r="G59" t="s">
        <v>308</v>
      </c>
      <c r="H59" t="s">
        <v>1075</v>
      </c>
      <c r="I59" t="s">
        <v>421</v>
      </c>
      <c r="J59" t="s">
        <v>422</v>
      </c>
    </row>
    <row r="60" spans="1:10">
      <c r="A60">
        <v>59</v>
      </c>
      <c r="C60">
        <v>59</v>
      </c>
      <c r="F60" s="59">
        <v>59</v>
      </c>
      <c r="G60" t="s">
        <v>308</v>
      </c>
      <c r="H60" t="s">
        <v>1076</v>
      </c>
      <c r="I60" t="s">
        <v>423</v>
      </c>
      <c r="J60" t="s">
        <v>424</v>
      </c>
    </row>
    <row r="61" spans="1:10">
      <c r="A61">
        <v>60</v>
      </c>
      <c r="C61">
        <v>60</v>
      </c>
      <c r="F61" s="59">
        <v>60</v>
      </c>
      <c r="G61" t="s">
        <v>308</v>
      </c>
      <c r="H61" t="s">
        <v>1077</v>
      </c>
      <c r="I61" t="s">
        <v>425</v>
      </c>
      <c r="J61" t="s">
        <v>426</v>
      </c>
    </row>
    <row r="62" spans="1:10">
      <c r="A62">
        <v>61</v>
      </c>
      <c r="C62">
        <v>61</v>
      </c>
      <c r="F62" s="59">
        <v>61</v>
      </c>
      <c r="G62" t="s">
        <v>308</v>
      </c>
      <c r="H62" t="s">
        <v>1078</v>
      </c>
      <c r="I62" t="s">
        <v>427</v>
      </c>
      <c r="J62" t="s">
        <v>428</v>
      </c>
    </row>
    <row r="63" spans="1:10">
      <c r="A63">
        <v>62</v>
      </c>
      <c r="C63">
        <v>62</v>
      </c>
      <c r="F63" s="59">
        <v>62</v>
      </c>
      <c r="G63" t="s">
        <v>0</v>
      </c>
      <c r="H63" t="s">
        <v>258</v>
      </c>
      <c r="I63" t="s">
        <v>0</v>
      </c>
      <c r="J63" t="s">
        <v>148</v>
      </c>
    </row>
    <row r="64" spans="1:10">
      <c r="A64">
        <v>63</v>
      </c>
      <c r="C64">
        <v>63</v>
      </c>
      <c r="F64" s="59">
        <v>63</v>
      </c>
      <c r="G64" t="s">
        <v>0</v>
      </c>
      <c r="H64" t="s">
        <v>259</v>
      </c>
      <c r="I64" t="s">
        <v>2</v>
      </c>
      <c r="J64" t="s">
        <v>149</v>
      </c>
    </row>
    <row r="65" spans="1:10">
      <c r="A65">
        <v>64</v>
      </c>
      <c r="C65">
        <v>64</v>
      </c>
      <c r="F65" s="59">
        <v>64</v>
      </c>
      <c r="G65" t="s">
        <v>0</v>
      </c>
      <c r="H65" t="s">
        <v>260</v>
      </c>
      <c r="I65" t="s">
        <v>4</v>
      </c>
      <c r="J65" t="s">
        <v>150</v>
      </c>
    </row>
    <row r="66" spans="1:10">
      <c r="A66">
        <v>65</v>
      </c>
      <c r="C66">
        <v>65</v>
      </c>
      <c r="F66" s="59">
        <v>65</v>
      </c>
      <c r="G66" t="s">
        <v>0</v>
      </c>
      <c r="H66" t="s">
        <v>261</v>
      </c>
      <c r="I66" t="s">
        <v>262</v>
      </c>
      <c r="J66" t="s">
        <v>291</v>
      </c>
    </row>
    <row r="67" spans="1:10">
      <c r="A67">
        <v>66</v>
      </c>
      <c r="C67">
        <v>66</v>
      </c>
      <c r="F67" s="59">
        <v>66</v>
      </c>
      <c r="G67" t="s">
        <v>0</v>
      </c>
      <c r="H67" t="s">
        <v>263</v>
      </c>
      <c r="I67" t="s">
        <v>6</v>
      </c>
      <c r="J67" t="s">
        <v>151</v>
      </c>
    </row>
    <row r="68" spans="1:10">
      <c r="A68">
        <v>67</v>
      </c>
      <c r="C68">
        <v>67</v>
      </c>
      <c r="F68" s="59">
        <v>67</v>
      </c>
      <c r="G68" t="s">
        <v>0</v>
      </c>
      <c r="H68" t="s">
        <v>264</v>
      </c>
      <c r="I68" t="s">
        <v>7</v>
      </c>
      <c r="J68" t="s">
        <v>152</v>
      </c>
    </row>
    <row r="69" spans="1:10">
      <c r="A69">
        <v>68</v>
      </c>
      <c r="C69">
        <v>68</v>
      </c>
      <c r="F69" s="59">
        <v>68</v>
      </c>
      <c r="G69" t="s">
        <v>0</v>
      </c>
      <c r="H69" t="s">
        <v>265</v>
      </c>
      <c r="I69" t="s">
        <v>8</v>
      </c>
      <c r="J69" t="s">
        <v>153</v>
      </c>
    </row>
    <row r="70" spans="1:10">
      <c r="A70">
        <v>69</v>
      </c>
      <c r="C70">
        <v>69</v>
      </c>
      <c r="F70" s="59">
        <v>69</v>
      </c>
      <c r="G70" t="s">
        <v>0</v>
      </c>
      <c r="H70" t="s">
        <v>266</v>
      </c>
      <c r="I70" t="s">
        <v>9</v>
      </c>
      <c r="J70" t="s">
        <v>154</v>
      </c>
    </row>
    <row r="71" spans="1:10">
      <c r="F71" s="59">
        <v>70</v>
      </c>
      <c r="G71" t="s">
        <v>0</v>
      </c>
      <c r="H71" t="s">
        <v>267</v>
      </c>
      <c r="I71" t="s">
        <v>10</v>
      </c>
      <c r="J71" t="s">
        <v>292</v>
      </c>
    </row>
    <row r="72" spans="1:10">
      <c r="F72" s="59">
        <v>71</v>
      </c>
      <c r="G72" t="s">
        <v>0</v>
      </c>
      <c r="H72" t="s">
        <v>268</v>
      </c>
      <c r="I72" t="s">
        <v>11</v>
      </c>
      <c r="J72" t="s">
        <v>155</v>
      </c>
    </row>
    <row r="73" spans="1:10">
      <c r="F73" s="59">
        <v>72</v>
      </c>
      <c r="G73" t="s">
        <v>0</v>
      </c>
      <c r="H73" t="s">
        <v>269</v>
      </c>
      <c r="I73" t="s">
        <v>12</v>
      </c>
      <c r="J73" t="s">
        <v>156</v>
      </c>
    </row>
    <row r="74" spans="1:10">
      <c r="F74" s="59">
        <v>73</v>
      </c>
      <c r="G74" t="s">
        <v>0</v>
      </c>
      <c r="H74" t="s">
        <v>270</v>
      </c>
      <c r="I74" t="s">
        <v>13</v>
      </c>
      <c r="J74" t="s">
        <v>157</v>
      </c>
    </row>
    <row r="75" spans="1:10">
      <c r="F75" s="59">
        <v>74</v>
      </c>
      <c r="G75" t="s">
        <v>0</v>
      </c>
      <c r="H75" t="s">
        <v>271</v>
      </c>
      <c r="I75" t="s">
        <v>14</v>
      </c>
      <c r="J75" t="s">
        <v>158</v>
      </c>
    </row>
    <row r="76" spans="1:10">
      <c r="F76" s="59">
        <v>75</v>
      </c>
      <c r="G76" t="s">
        <v>0</v>
      </c>
      <c r="H76" t="s">
        <v>272</v>
      </c>
      <c r="I76" t="s">
        <v>15</v>
      </c>
      <c r="J76" t="s">
        <v>159</v>
      </c>
    </row>
    <row r="77" spans="1:10">
      <c r="F77" s="59">
        <v>76</v>
      </c>
      <c r="G77" t="s">
        <v>0</v>
      </c>
      <c r="H77" t="s">
        <v>273</v>
      </c>
      <c r="I77" t="s">
        <v>16</v>
      </c>
      <c r="J77" t="s">
        <v>160</v>
      </c>
    </row>
    <row r="78" spans="1:10">
      <c r="F78" s="59">
        <v>77</v>
      </c>
      <c r="G78" t="s">
        <v>0</v>
      </c>
      <c r="H78" t="s">
        <v>274</v>
      </c>
      <c r="I78" t="s">
        <v>17</v>
      </c>
      <c r="J78" t="s">
        <v>161</v>
      </c>
    </row>
    <row r="79" spans="1:10">
      <c r="F79" s="59">
        <v>78</v>
      </c>
      <c r="G79" t="s">
        <v>0</v>
      </c>
      <c r="H79" t="s">
        <v>275</v>
      </c>
      <c r="I79" t="s">
        <v>276</v>
      </c>
      <c r="J79" t="s">
        <v>293</v>
      </c>
    </row>
    <row r="80" spans="1:10">
      <c r="F80" s="59">
        <v>79</v>
      </c>
      <c r="G80" t="s">
        <v>0</v>
      </c>
      <c r="H80" t="s">
        <v>277</v>
      </c>
      <c r="I80" t="s">
        <v>19</v>
      </c>
      <c r="J80" t="s">
        <v>162</v>
      </c>
    </row>
    <row r="81" spans="6:10">
      <c r="F81" s="59">
        <v>80</v>
      </c>
      <c r="G81" t="s">
        <v>0</v>
      </c>
      <c r="H81" t="s">
        <v>278</v>
      </c>
      <c r="I81" t="s">
        <v>279</v>
      </c>
      <c r="J81" t="s">
        <v>163</v>
      </c>
    </row>
    <row r="82" spans="6:10">
      <c r="F82" s="59">
        <v>81</v>
      </c>
      <c r="G82" t="s">
        <v>0</v>
      </c>
      <c r="H82" t="s">
        <v>280</v>
      </c>
      <c r="I82" t="s">
        <v>281</v>
      </c>
      <c r="J82" t="s">
        <v>164</v>
      </c>
    </row>
    <row r="83" spans="6:10">
      <c r="F83" s="59">
        <v>82</v>
      </c>
      <c r="G83" t="s">
        <v>0</v>
      </c>
      <c r="H83" t="s">
        <v>282</v>
      </c>
      <c r="I83" t="s">
        <v>20</v>
      </c>
      <c r="J83" t="s">
        <v>165</v>
      </c>
    </row>
    <row r="84" spans="6:10">
      <c r="F84" s="59">
        <v>83</v>
      </c>
      <c r="G84" t="s">
        <v>0</v>
      </c>
      <c r="H84" t="s">
        <v>283</v>
      </c>
      <c r="I84" t="s">
        <v>21</v>
      </c>
      <c r="J84" t="s">
        <v>166</v>
      </c>
    </row>
    <row r="85" spans="6:10">
      <c r="F85" s="59">
        <v>84</v>
      </c>
      <c r="G85" t="s">
        <v>0</v>
      </c>
      <c r="H85" t="s">
        <v>284</v>
      </c>
      <c r="I85" t="s">
        <v>22</v>
      </c>
      <c r="J85" t="s">
        <v>167</v>
      </c>
    </row>
    <row r="86" spans="6:10">
      <c r="F86" s="59">
        <v>85</v>
      </c>
      <c r="G86" t="s">
        <v>0</v>
      </c>
      <c r="H86" t="s">
        <v>285</v>
      </c>
      <c r="I86" t="s">
        <v>23</v>
      </c>
      <c r="J86" t="s">
        <v>168</v>
      </c>
    </row>
    <row r="87" spans="6:10">
      <c r="F87" s="59">
        <v>86</v>
      </c>
      <c r="G87" t="s">
        <v>0</v>
      </c>
      <c r="H87" t="s">
        <v>286</v>
      </c>
      <c r="I87" t="s">
        <v>287</v>
      </c>
      <c r="J87" t="s">
        <v>169</v>
      </c>
    </row>
    <row r="88" spans="6:10">
      <c r="F88" s="59">
        <v>87</v>
      </c>
      <c r="G88" t="s">
        <v>0</v>
      </c>
      <c r="H88" t="s">
        <v>288</v>
      </c>
      <c r="I88" t="s">
        <v>25</v>
      </c>
      <c r="J88" t="s">
        <v>170</v>
      </c>
    </row>
    <row r="89" spans="6:10">
      <c r="F89" s="59">
        <v>88</v>
      </c>
      <c r="G89" t="s">
        <v>0</v>
      </c>
      <c r="H89" t="s">
        <v>289</v>
      </c>
      <c r="I89" t="s">
        <v>26</v>
      </c>
      <c r="J89" t="s">
        <v>171</v>
      </c>
    </row>
    <row r="90" spans="6:10">
      <c r="F90" s="59">
        <v>89</v>
      </c>
      <c r="G90" t="s">
        <v>0</v>
      </c>
      <c r="H90" t="s">
        <v>290</v>
      </c>
      <c r="I90" t="s">
        <v>27</v>
      </c>
      <c r="J90" t="s">
        <v>429</v>
      </c>
    </row>
    <row r="91" spans="6:10">
      <c r="F91" s="59">
        <v>90</v>
      </c>
      <c r="G91" t="s">
        <v>430</v>
      </c>
      <c r="H91" t="s">
        <v>1079</v>
      </c>
      <c r="I91" t="s">
        <v>431</v>
      </c>
      <c r="J91" t="s">
        <v>432</v>
      </c>
    </row>
    <row r="92" spans="6:10">
      <c r="F92" s="59">
        <v>91</v>
      </c>
      <c r="G92" t="s">
        <v>430</v>
      </c>
      <c r="H92" t="s">
        <v>1080</v>
      </c>
      <c r="I92" t="s">
        <v>433</v>
      </c>
      <c r="J92" t="s">
        <v>434</v>
      </c>
    </row>
    <row r="93" spans="6:10">
      <c r="F93" s="59">
        <v>92</v>
      </c>
      <c r="G93" t="s">
        <v>430</v>
      </c>
      <c r="H93" t="s">
        <v>1081</v>
      </c>
      <c r="I93" t="s">
        <v>435</v>
      </c>
      <c r="J93" t="s">
        <v>436</v>
      </c>
    </row>
    <row r="94" spans="6:10">
      <c r="F94" s="59">
        <v>93</v>
      </c>
      <c r="G94" t="s">
        <v>430</v>
      </c>
      <c r="H94" t="s">
        <v>1082</v>
      </c>
      <c r="I94" t="s">
        <v>437</v>
      </c>
      <c r="J94" t="s">
        <v>438</v>
      </c>
    </row>
    <row r="95" spans="6:10">
      <c r="F95" s="59">
        <v>94</v>
      </c>
      <c r="G95" t="s">
        <v>430</v>
      </c>
      <c r="H95" t="s">
        <v>1083</v>
      </c>
      <c r="I95" t="s">
        <v>439</v>
      </c>
      <c r="J95" t="s">
        <v>440</v>
      </c>
    </row>
    <row r="96" spans="6:10">
      <c r="F96" s="59">
        <v>95</v>
      </c>
      <c r="G96" t="s">
        <v>430</v>
      </c>
      <c r="H96" t="s">
        <v>1084</v>
      </c>
      <c r="I96" t="s">
        <v>441</v>
      </c>
      <c r="J96" t="s">
        <v>442</v>
      </c>
    </row>
    <row r="97" spans="6:10">
      <c r="F97" s="59">
        <v>96</v>
      </c>
      <c r="G97" t="s">
        <v>430</v>
      </c>
      <c r="H97" t="s">
        <v>1085</v>
      </c>
      <c r="I97" t="s">
        <v>443</v>
      </c>
      <c r="J97" t="s">
        <v>444</v>
      </c>
    </row>
    <row r="98" spans="6:10">
      <c r="F98" s="59">
        <v>97</v>
      </c>
      <c r="G98" t="s">
        <v>430</v>
      </c>
      <c r="H98" t="s">
        <v>1086</v>
      </c>
      <c r="I98" t="s">
        <v>445</v>
      </c>
      <c r="J98" t="s">
        <v>446</v>
      </c>
    </row>
    <row r="99" spans="6:10">
      <c r="F99" s="59">
        <v>98</v>
      </c>
      <c r="G99" t="s">
        <v>430</v>
      </c>
      <c r="H99" t="s">
        <v>1087</v>
      </c>
      <c r="I99" t="s">
        <v>447</v>
      </c>
      <c r="J99" t="s">
        <v>448</v>
      </c>
    </row>
    <row r="100" spans="6:10">
      <c r="F100" s="59">
        <v>99</v>
      </c>
      <c r="G100" t="s">
        <v>430</v>
      </c>
      <c r="H100" t="s">
        <v>1088</v>
      </c>
      <c r="I100" t="s">
        <v>449</v>
      </c>
      <c r="J100" t="s">
        <v>450</v>
      </c>
    </row>
    <row r="101" spans="6:10">
      <c r="F101" s="59">
        <v>100</v>
      </c>
      <c r="G101" t="s">
        <v>430</v>
      </c>
      <c r="H101" t="s">
        <v>1089</v>
      </c>
      <c r="I101" t="s">
        <v>451</v>
      </c>
      <c r="J101" t="s">
        <v>452</v>
      </c>
    </row>
    <row r="102" spans="6:10">
      <c r="F102" s="59">
        <v>101</v>
      </c>
      <c r="G102" t="s">
        <v>430</v>
      </c>
      <c r="H102" t="s">
        <v>1090</v>
      </c>
      <c r="I102" t="s">
        <v>453</v>
      </c>
      <c r="J102" t="s">
        <v>454</v>
      </c>
    </row>
    <row r="103" spans="6:10">
      <c r="F103" s="59">
        <v>102</v>
      </c>
      <c r="G103" t="s">
        <v>430</v>
      </c>
      <c r="H103" t="s">
        <v>1091</v>
      </c>
      <c r="I103" t="s">
        <v>455</v>
      </c>
      <c r="J103" t="s">
        <v>456</v>
      </c>
    </row>
    <row r="104" spans="6:10">
      <c r="F104" s="59">
        <v>103</v>
      </c>
      <c r="G104" t="s">
        <v>430</v>
      </c>
      <c r="H104" t="s">
        <v>1092</v>
      </c>
      <c r="I104" t="s">
        <v>457</v>
      </c>
      <c r="J104" t="s">
        <v>458</v>
      </c>
    </row>
    <row r="105" spans="6:10">
      <c r="F105" s="59">
        <v>104</v>
      </c>
      <c r="G105" t="s">
        <v>430</v>
      </c>
      <c r="H105" t="s">
        <v>1093</v>
      </c>
      <c r="I105" t="s">
        <v>459</v>
      </c>
      <c r="J105" t="s">
        <v>460</v>
      </c>
    </row>
    <row r="106" spans="6:10">
      <c r="F106" s="59">
        <v>105</v>
      </c>
      <c r="G106" t="s">
        <v>430</v>
      </c>
      <c r="H106" t="s">
        <v>1094</v>
      </c>
      <c r="I106" t="s">
        <v>461</v>
      </c>
      <c r="J106" t="s">
        <v>462</v>
      </c>
    </row>
    <row r="107" spans="6:10">
      <c r="F107" s="59">
        <v>106</v>
      </c>
      <c r="G107" t="s">
        <v>430</v>
      </c>
      <c r="H107" t="s">
        <v>1095</v>
      </c>
      <c r="I107" t="s">
        <v>463</v>
      </c>
      <c r="J107" t="s">
        <v>464</v>
      </c>
    </row>
    <row r="108" spans="6:10">
      <c r="F108" s="59">
        <v>107</v>
      </c>
      <c r="G108" t="s">
        <v>430</v>
      </c>
      <c r="H108" t="s">
        <v>1096</v>
      </c>
      <c r="I108" t="s">
        <v>465</v>
      </c>
      <c r="J108" t="s">
        <v>466</v>
      </c>
    </row>
    <row r="109" spans="6:10">
      <c r="F109" s="59">
        <v>108</v>
      </c>
      <c r="G109" t="s">
        <v>430</v>
      </c>
      <c r="H109" t="s">
        <v>1097</v>
      </c>
      <c r="I109" t="s">
        <v>467</v>
      </c>
      <c r="J109" t="s">
        <v>468</v>
      </c>
    </row>
    <row r="110" spans="6:10">
      <c r="F110" s="59">
        <v>109</v>
      </c>
      <c r="G110" t="s">
        <v>430</v>
      </c>
      <c r="H110" t="s">
        <v>1098</v>
      </c>
      <c r="I110" t="s">
        <v>469</v>
      </c>
      <c r="J110" t="s">
        <v>470</v>
      </c>
    </row>
    <row r="111" spans="6:10">
      <c r="F111" s="59">
        <v>110</v>
      </c>
      <c r="G111" t="s">
        <v>430</v>
      </c>
      <c r="H111" t="s">
        <v>1099</v>
      </c>
      <c r="I111" t="s">
        <v>471</v>
      </c>
      <c r="J111" t="s">
        <v>472</v>
      </c>
    </row>
    <row r="112" spans="6:10">
      <c r="F112" s="59">
        <v>111</v>
      </c>
      <c r="G112" t="s">
        <v>430</v>
      </c>
      <c r="H112" t="s">
        <v>1100</v>
      </c>
      <c r="I112" t="s">
        <v>473</v>
      </c>
      <c r="J112" t="s">
        <v>474</v>
      </c>
    </row>
    <row r="113" spans="6:10">
      <c r="F113" s="59">
        <v>112</v>
      </c>
      <c r="G113" t="s">
        <v>430</v>
      </c>
      <c r="H113" t="s">
        <v>1101</v>
      </c>
      <c r="I113" t="s">
        <v>475</v>
      </c>
      <c r="J113" t="s">
        <v>476</v>
      </c>
    </row>
    <row r="114" spans="6:10">
      <c r="F114" s="59">
        <v>113</v>
      </c>
      <c r="G114" t="s">
        <v>430</v>
      </c>
      <c r="H114" t="s">
        <v>1102</v>
      </c>
      <c r="I114" t="s">
        <v>477</v>
      </c>
      <c r="J114" t="s">
        <v>478</v>
      </c>
    </row>
    <row r="115" spans="6:10">
      <c r="F115" s="59">
        <v>114</v>
      </c>
      <c r="G115" t="s">
        <v>430</v>
      </c>
      <c r="H115" t="s">
        <v>1103</v>
      </c>
      <c r="I115" t="s">
        <v>479</v>
      </c>
      <c r="J115" t="s">
        <v>480</v>
      </c>
    </row>
    <row r="116" spans="6:10">
      <c r="F116" s="59">
        <v>115</v>
      </c>
      <c r="G116" t="s">
        <v>430</v>
      </c>
      <c r="H116" t="s">
        <v>1104</v>
      </c>
      <c r="I116" t="s">
        <v>481</v>
      </c>
      <c r="J116" t="s">
        <v>482</v>
      </c>
    </row>
    <row r="117" spans="6:10">
      <c r="F117" s="59">
        <v>116</v>
      </c>
      <c r="G117" t="s">
        <v>430</v>
      </c>
      <c r="H117" t="s">
        <v>1105</v>
      </c>
      <c r="I117" t="s">
        <v>483</v>
      </c>
      <c r="J117" t="s">
        <v>484</v>
      </c>
    </row>
    <row r="118" spans="6:10">
      <c r="F118" s="59">
        <v>117</v>
      </c>
      <c r="G118" t="s">
        <v>430</v>
      </c>
      <c r="H118" t="s">
        <v>1106</v>
      </c>
      <c r="I118" t="s">
        <v>485</v>
      </c>
      <c r="J118" t="s">
        <v>486</v>
      </c>
    </row>
    <row r="119" spans="6:10">
      <c r="F119" s="59">
        <v>118</v>
      </c>
      <c r="G119" t="s">
        <v>430</v>
      </c>
      <c r="H119" t="s">
        <v>1107</v>
      </c>
      <c r="I119" t="s">
        <v>487</v>
      </c>
      <c r="J119" t="s">
        <v>488</v>
      </c>
    </row>
    <row r="120" spans="6:10">
      <c r="F120" s="59">
        <v>119</v>
      </c>
      <c r="G120" t="s">
        <v>430</v>
      </c>
      <c r="H120" t="s">
        <v>1108</v>
      </c>
      <c r="I120" t="s">
        <v>489</v>
      </c>
      <c r="J120" t="s">
        <v>490</v>
      </c>
    </row>
    <row r="121" spans="6:10">
      <c r="F121" s="59">
        <v>120</v>
      </c>
      <c r="G121" t="s">
        <v>430</v>
      </c>
      <c r="H121" t="s">
        <v>1109</v>
      </c>
      <c r="I121" t="s">
        <v>491</v>
      </c>
      <c r="J121" t="s">
        <v>492</v>
      </c>
    </row>
    <row r="122" spans="6:10">
      <c r="F122" s="59">
        <v>121</v>
      </c>
      <c r="G122" t="s">
        <v>430</v>
      </c>
      <c r="H122" t="s">
        <v>1110</v>
      </c>
      <c r="I122" t="s">
        <v>493</v>
      </c>
      <c r="J122" t="s">
        <v>494</v>
      </c>
    </row>
    <row r="123" spans="6:10">
      <c r="F123" s="59">
        <v>122</v>
      </c>
      <c r="G123" t="s">
        <v>430</v>
      </c>
      <c r="H123" t="s">
        <v>1111</v>
      </c>
      <c r="J123" t="s">
        <v>127</v>
      </c>
    </row>
    <row r="124" spans="6:10">
      <c r="F124" s="59">
        <v>123</v>
      </c>
      <c r="G124" t="s">
        <v>430</v>
      </c>
      <c r="H124" t="s">
        <v>1112</v>
      </c>
      <c r="J124" t="s">
        <v>127</v>
      </c>
    </row>
    <row r="125" spans="6:10">
      <c r="F125" s="59">
        <v>124</v>
      </c>
      <c r="G125" t="s">
        <v>495</v>
      </c>
      <c r="H125" t="s">
        <v>1113</v>
      </c>
      <c r="I125" t="s">
        <v>496</v>
      </c>
      <c r="J125" t="s">
        <v>497</v>
      </c>
    </row>
    <row r="126" spans="6:10">
      <c r="F126" s="59">
        <v>125</v>
      </c>
      <c r="G126" t="s">
        <v>495</v>
      </c>
      <c r="H126" t="s">
        <v>1114</v>
      </c>
      <c r="I126" t="s">
        <v>498</v>
      </c>
      <c r="J126" t="s">
        <v>499</v>
      </c>
    </row>
    <row r="127" spans="6:10">
      <c r="F127" s="59">
        <v>126</v>
      </c>
      <c r="G127" t="s">
        <v>495</v>
      </c>
      <c r="H127" t="s">
        <v>1115</v>
      </c>
      <c r="I127" t="s">
        <v>500</v>
      </c>
      <c r="J127" t="s">
        <v>501</v>
      </c>
    </row>
    <row r="128" spans="6:10">
      <c r="F128" s="59">
        <v>127</v>
      </c>
      <c r="G128" t="s">
        <v>495</v>
      </c>
      <c r="H128" t="s">
        <v>1116</v>
      </c>
      <c r="I128" t="s">
        <v>502</v>
      </c>
      <c r="J128" t="s">
        <v>503</v>
      </c>
    </row>
    <row r="129" spans="6:10">
      <c r="F129" s="59">
        <v>128</v>
      </c>
      <c r="G129" t="s">
        <v>495</v>
      </c>
      <c r="H129" t="s">
        <v>1117</v>
      </c>
      <c r="I129" t="s">
        <v>504</v>
      </c>
      <c r="J129" t="s">
        <v>505</v>
      </c>
    </row>
    <row r="130" spans="6:10">
      <c r="F130" s="59">
        <v>129</v>
      </c>
      <c r="G130" t="s">
        <v>495</v>
      </c>
      <c r="H130" t="s">
        <v>1118</v>
      </c>
      <c r="I130" t="s">
        <v>506</v>
      </c>
      <c r="J130" t="s">
        <v>507</v>
      </c>
    </row>
    <row r="131" spans="6:10">
      <c r="F131" s="59">
        <v>130</v>
      </c>
      <c r="G131" t="s">
        <v>495</v>
      </c>
      <c r="H131" t="s">
        <v>1119</v>
      </c>
      <c r="I131" t="s">
        <v>508</v>
      </c>
      <c r="J131" t="s">
        <v>509</v>
      </c>
    </row>
    <row r="132" spans="6:10">
      <c r="F132" s="59">
        <v>131</v>
      </c>
      <c r="G132" t="s">
        <v>495</v>
      </c>
      <c r="H132" t="s">
        <v>1120</v>
      </c>
      <c r="I132" t="s">
        <v>510</v>
      </c>
      <c r="J132" t="s">
        <v>511</v>
      </c>
    </row>
    <row r="133" spans="6:10">
      <c r="F133" s="59">
        <v>132</v>
      </c>
      <c r="G133" t="s">
        <v>495</v>
      </c>
      <c r="H133" t="s">
        <v>1121</v>
      </c>
      <c r="I133" t="s">
        <v>512</v>
      </c>
      <c r="J133" t="s">
        <v>513</v>
      </c>
    </row>
    <row r="134" spans="6:10">
      <c r="F134" s="59">
        <v>133</v>
      </c>
      <c r="G134" t="s">
        <v>495</v>
      </c>
      <c r="H134" t="s">
        <v>1122</v>
      </c>
      <c r="I134" t="s">
        <v>514</v>
      </c>
      <c r="J134" t="s">
        <v>515</v>
      </c>
    </row>
    <row r="135" spans="6:10">
      <c r="F135" s="59">
        <v>134</v>
      </c>
      <c r="G135" t="s">
        <v>495</v>
      </c>
      <c r="H135" t="s">
        <v>1123</v>
      </c>
      <c r="I135" t="s">
        <v>516</v>
      </c>
      <c r="J135" t="s">
        <v>517</v>
      </c>
    </row>
    <row r="136" spans="6:10">
      <c r="F136" s="59">
        <v>135</v>
      </c>
      <c r="G136" t="s">
        <v>495</v>
      </c>
      <c r="H136" t="s">
        <v>1124</v>
      </c>
      <c r="I136" t="s">
        <v>518</v>
      </c>
      <c r="J136" t="s">
        <v>519</v>
      </c>
    </row>
    <row r="137" spans="6:10">
      <c r="F137" s="59">
        <v>136</v>
      </c>
      <c r="G137" t="s">
        <v>495</v>
      </c>
      <c r="H137" t="s">
        <v>1125</v>
      </c>
      <c r="I137" t="s">
        <v>520</v>
      </c>
      <c r="J137" t="s">
        <v>521</v>
      </c>
    </row>
    <row r="138" spans="6:10">
      <c r="F138" s="59">
        <v>137</v>
      </c>
      <c r="G138" t="s">
        <v>495</v>
      </c>
      <c r="H138" t="s">
        <v>1126</v>
      </c>
      <c r="I138" t="s">
        <v>522</v>
      </c>
      <c r="J138" t="s">
        <v>523</v>
      </c>
    </row>
    <row r="139" spans="6:10">
      <c r="F139" s="59">
        <v>138</v>
      </c>
      <c r="G139" t="s">
        <v>495</v>
      </c>
      <c r="H139" t="s">
        <v>1127</v>
      </c>
      <c r="I139" t="s">
        <v>524</v>
      </c>
      <c r="J139" t="s">
        <v>525</v>
      </c>
    </row>
    <row r="140" spans="6:10">
      <c r="F140" s="59">
        <v>139</v>
      </c>
      <c r="G140" t="s">
        <v>495</v>
      </c>
      <c r="H140" t="s">
        <v>1128</v>
      </c>
      <c r="I140" t="s">
        <v>526</v>
      </c>
      <c r="J140" t="s">
        <v>527</v>
      </c>
    </row>
    <row r="141" spans="6:10">
      <c r="F141" s="59">
        <v>140</v>
      </c>
      <c r="G141" t="s">
        <v>495</v>
      </c>
      <c r="H141" t="s">
        <v>1129</v>
      </c>
      <c r="I141" t="s">
        <v>528</v>
      </c>
      <c r="J141" t="s">
        <v>529</v>
      </c>
    </row>
    <row r="142" spans="6:10">
      <c r="F142" s="59">
        <v>141</v>
      </c>
      <c r="G142" t="s">
        <v>495</v>
      </c>
      <c r="H142" t="s">
        <v>1130</v>
      </c>
      <c r="I142" t="s">
        <v>530</v>
      </c>
      <c r="J142" t="s">
        <v>531</v>
      </c>
    </row>
    <row r="143" spans="6:10">
      <c r="F143" s="59">
        <v>142</v>
      </c>
      <c r="G143" t="s">
        <v>495</v>
      </c>
      <c r="H143" t="s">
        <v>1131</v>
      </c>
      <c r="I143" t="s">
        <v>532</v>
      </c>
      <c r="J143" t="s">
        <v>533</v>
      </c>
    </row>
    <row r="144" spans="6:10">
      <c r="F144" s="59">
        <v>143</v>
      </c>
      <c r="G144" t="s">
        <v>495</v>
      </c>
      <c r="H144" t="s">
        <v>1132</v>
      </c>
      <c r="I144" t="s">
        <v>534</v>
      </c>
      <c r="J144" t="s">
        <v>535</v>
      </c>
    </row>
    <row r="145" spans="6:10">
      <c r="F145" s="59">
        <v>144</v>
      </c>
      <c r="G145" t="s">
        <v>495</v>
      </c>
      <c r="H145" t="s">
        <v>1133</v>
      </c>
      <c r="I145" t="s">
        <v>536</v>
      </c>
      <c r="J145" t="s">
        <v>537</v>
      </c>
    </row>
    <row r="146" spans="6:10">
      <c r="F146" s="59">
        <v>145</v>
      </c>
      <c r="G146" t="s">
        <v>495</v>
      </c>
      <c r="H146" t="s">
        <v>1134</v>
      </c>
      <c r="I146" t="s">
        <v>538</v>
      </c>
      <c r="J146" t="s">
        <v>539</v>
      </c>
    </row>
    <row r="147" spans="6:10">
      <c r="F147" s="59">
        <v>146</v>
      </c>
      <c r="G147" t="s">
        <v>540</v>
      </c>
      <c r="H147" t="s">
        <v>212</v>
      </c>
      <c r="I147" t="s">
        <v>210</v>
      </c>
      <c r="J147" t="s">
        <v>128</v>
      </c>
    </row>
    <row r="148" spans="6:10">
      <c r="F148" s="59">
        <v>147</v>
      </c>
      <c r="G148" t="s">
        <v>540</v>
      </c>
      <c r="H148" t="s">
        <v>213</v>
      </c>
      <c r="I148" t="s">
        <v>31</v>
      </c>
      <c r="J148" t="s">
        <v>129</v>
      </c>
    </row>
    <row r="149" spans="6:10">
      <c r="F149" s="59">
        <v>148</v>
      </c>
      <c r="G149" t="s">
        <v>540</v>
      </c>
      <c r="H149" t="s">
        <v>214</v>
      </c>
      <c r="I149" t="s">
        <v>32</v>
      </c>
      <c r="J149" t="s">
        <v>130</v>
      </c>
    </row>
    <row r="150" spans="6:10">
      <c r="F150" s="59">
        <v>149</v>
      </c>
      <c r="G150" t="s">
        <v>540</v>
      </c>
      <c r="H150" t="s">
        <v>215</v>
      </c>
      <c r="I150" t="s">
        <v>33</v>
      </c>
      <c r="J150" t="s">
        <v>131</v>
      </c>
    </row>
    <row r="151" spans="6:10">
      <c r="F151" s="59">
        <v>150</v>
      </c>
      <c r="G151" t="s">
        <v>540</v>
      </c>
      <c r="H151" t="s">
        <v>216</v>
      </c>
      <c r="I151" t="s">
        <v>34</v>
      </c>
      <c r="J151" t="s">
        <v>132</v>
      </c>
    </row>
    <row r="152" spans="6:10">
      <c r="F152" s="59">
        <v>151</v>
      </c>
      <c r="G152" t="s">
        <v>540</v>
      </c>
      <c r="H152" t="s">
        <v>217</v>
      </c>
      <c r="I152" t="s">
        <v>35</v>
      </c>
      <c r="J152" t="s">
        <v>133</v>
      </c>
    </row>
    <row r="153" spans="6:10">
      <c r="F153" s="59">
        <v>152</v>
      </c>
      <c r="G153" t="s">
        <v>540</v>
      </c>
      <c r="H153" t="s">
        <v>218</v>
      </c>
      <c r="I153" t="s">
        <v>36</v>
      </c>
      <c r="J153" t="s">
        <v>134</v>
      </c>
    </row>
    <row r="154" spans="6:10">
      <c r="F154" s="59">
        <v>153</v>
      </c>
      <c r="G154" t="s">
        <v>540</v>
      </c>
      <c r="H154" t="s">
        <v>219</v>
      </c>
      <c r="I154" t="s">
        <v>211</v>
      </c>
      <c r="J154" t="s">
        <v>1391</v>
      </c>
    </row>
    <row r="155" spans="6:10">
      <c r="F155" s="59">
        <v>154</v>
      </c>
      <c r="G155" t="s">
        <v>38</v>
      </c>
      <c r="H155" t="s">
        <v>220</v>
      </c>
      <c r="I155" t="s">
        <v>38</v>
      </c>
      <c r="J155" t="s">
        <v>135</v>
      </c>
    </row>
    <row r="156" spans="6:10">
      <c r="F156" s="59">
        <v>155</v>
      </c>
      <c r="G156" t="s">
        <v>38</v>
      </c>
      <c r="H156" t="s">
        <v>221</v>
      </c>
      <c r="I156" t="s">
        <v>39</v>
      </c>
      <c r="J156" t="s">
        <v>136</v>
      </c>
    </row>
    <row r="157" spans="6:10">
      <c r="F157" s="59">
        <v>156</v>
      </c>
      <c r="G157" t="s">
        <v>38</v>
      </c>
      <c r="H157" t="s">
        <v>222</v>
      </c>
      <c r="I157" t="s">
        <v>40</v>
      </c>
      <c r="J157" t="s">
        <v>137</v>
      </c>
    </row>
    <row r="158" spans="6:10">
      <c r="F158" s="59">
        <v>157</v>
      </c>
      <c r="G158" t="s">
        <v>38</v>
      </c>
      <c r="H158" t="s">
        <v>223</v>
      </c>
      <c r="I158" t="s">
        <v>41</v>
      </c>
      <c r="J158" t="s">
        <v>138</v>
      </c>
    </row>
    <row r="159" spans="6:10">
      <c r="F159" s="59">
        <v>158</v>
      </c>
      <c r="G159" t="s">
        <v>38</v>
      </c>
      <c r="H159" t="s">
        <v>224</v>
      </c>
      <c r="I159" t="s">
        <v>42</v>
      </c>
      <c r="J159" t="s">
        <v>139</v>
      </c>
    </row>
    <row r="160" spans="6:10">
      <c r="F160" s="59">
        <v>159</v>
      </c>
      <c r="G160" t="s">
        <v>38</v>
      </c>
      <c r="H160" t="s">
        <v>225</v>
      </c>
      <c r="I160" t="s">
        <v>43</v>
      </c>
      <c r="J160" t="s">
        <v>140</v>
      </c>
    </row>
    <row r="161" spans="6:10">
      <c r="F161" s="59">
        <v>160</v>
      </c>
      <c r="G161" t="s">
        <v>38</v>
      </c>
      <c r="H161" t="s">
        <v>226</v>
      </c>
      <c r="I161" t="s">
        <v>44</v>
      </c>
      <c r="J161" t="s">
        <v>141</v>
      </c>
    </row>
    <row r="162" spans="6:10">
      <c r="F162" s="59">
        <v>161</v>
      </c>
      <c r="G162" t="s">
        <v>38</v>
      </c>
      <c r="H162" t="s">
        <v>227</v>
      </c>
      <c r="I162" t="s">
        <v>45</v>
      </c>
      <c r="J162" t="s">
        <v>142</v>
      </c>
    </row>
    <row r="163" spans="6:10">
      <c r="F163" s="59">
        <v>162</v>
      </c>
      <c r="G163" t="s">
        <v>38</v>
      </c>
      <c r="H163" t="s">
        <v>228</v>
      </c>
      <c r="I163" t="s">
        <v>46</v>
      </c>
      <c r="J163" t="s">
        <v>143</v>
      </c>
    </row>
    <row r="164" spans="6:10">
      <c r="F164" s="59">
        <v>163</v>
      </c>
      <c r="G164" t="s">
        <v>38</v>
      </c>
      <c r="H164" t="s">
        <v>229</v>
      </c>
      <c r="I164" t="s">
        <v>47</v>
      </c>
      <c r="J164" t="s">
        <v>144</v>
      </c>
    </row>
    <row r="165" spans="6:10">
      <c r="F165" s="59">
        <v>164</v>
      </c>
      <c r="G165" t="s">
        <v>38</v>
      </c>
      <c r="H165" t="s">
        <v>230</v>
      </c>
      <c r="I165" t="s">
        <v>48</v>
      </c>
      <c r="J165" t="s">
        <v>145</v>
      </c>
    </row>
    <row r="166" spans="6:10">
      <c r="F166" s="59">
        <v>165</v>
      </c>
      <c r="G166" t="s">
        <v>38</v>
      </c>
      <c r="H166" t="s">
        <v>231</v>
      </c>
      <c r="I166" t="s">
        <v>49</v>
      </c>
      <c r="J166" t="s">
        <v>146</v>
      </c>
    </row>
    <row r="167" spans="6:10">
      <c r="F167" s="59">
        <v>166</v>
      </c>
      <c r="G167" t="s">
        <v>38</v>
      </c>
      <c r="H167" t="s">
        <v>232</v>
      </c>
      <c r="I167" t="s">
        <v>50</v>
      </c>
      <c r="J167" t="s">
        <v>233</v>
      </c>
    </row>
    <row r="168" spans="6:10">
      <c r="F168" s="59">
        <v>167</v>
      </c>
      <c r="G168" t="s">
        <v>541</v>
      </c>
      <c r="H168" t="s">
        <v>1135</v>
      </c>
      <c r="I168" t="s">
        <v>541</v>
      </c>
      <c r="J168" t="s">
        <v>542</v>
      </c>
    </row>
    <row r="169" spans="6:10">
      <c r="F169" s="59">
        <v>168</v>
      </c>
      <c r="G169" t="s">
        <v>541</v>
      </c>
      <c r="H169" t="s">
        <v>1136</v>
      </c>
      <c r="I169" t="s">
        <v>543</v>
      </c>
      <c r="J169" t="s">
        <v>544</v>
      </c>
    </row>
    <row r="170" spans="6:10">
      <c r="F170" s="59">
        <v>169</v>
      </c>
      <c r="G170" t="s">
        <v>541</v>
      </c>
      <c r="H170" t="s">
        <v>1137</v>
      </c>
      <c r="I170" t="s">
        <v>545</v>
      </c>
      <c r="J170" t="s">
        <v>546</v>
      </c>
    </row>
    <row r="171" spans="6:10">
      <c r="F171" s="59">
        <v>170</v>
      </c>
      <c r="G171" t="s">
        <v>541</v>
      </c>
      <c r="H171" t="s">
        <v>1138</v>
      </c>
      <c r="I171" t="s">
        <v>547</v>
      </c>
      <c r="J171" t="s">
        <v>548</v>
      </c>
    </row>
    <row r="172" spans="6:10">
      <c r="F172" s="59">
        <v>171</v>
      </c>
      <c r="G172" t="s">
        <v>541</v>
      </c>
      <c r="H172" t="s">
        <v>1139</v>
      </c>
      <c r="I172" t="s">
        <v>197</v>
      </c>
      <c r="J172" t="s">
        <v>549</v>
      </c>
    </row>
    <row r="173" spans="6:10">
      <c r="F173" s="59">
        <v>172</v>
      </c>
      <c r="G173" t="s">
        <v>541</v>
      </c>
      <c r="H173" t="s">
        <v>1140</v>
      </c>
      <c r="I173" t="s">
        <v>550</v>
      </c>
      <c r="J173" t="s">
        <v>551</v>
      </c>
    </row>
    <row r="174" spans="6:10">
      <c r="F174" s="59">
        <v>173</v>
      </c>
      <c r="G174" t="s">
        <v>541</v>
      </c>
      <c r="H174" t="s">
        <v>1141</v>
      </c>
      <c r="I174" t="s">
        <v>552</v>
      </c>
      <c r="J174" t="s">
        <v>553</v>
      </c>
    </row>
    <row r="175" spans="6:10">
      <c r="F175" s="59">
        <v>174</v>
      </c>
      <c r="G175" t="s">
        <v>541</v>
      </c>
      <c r="H175" t="s">
        <v>1142</v>
      </c>
      <c r="I175" t="s">
        <v>554</v>
      </c>
      <c r="J175" t="s">
        <v>555</v>
      </c>
    </row>
    <row r="176" spans="6:10">
      <c r="F176" s="59">
        <v>175</v>
      </c>
      <c r="G176" t="s">
        <v>541</v>
      </c>
      <c r="H176" t="s">
        <v>1143</v>
      </c>
      <c r="I176" t="s">
        <v>556</v>
      </c>
      <c r="J176" t="s">
        <v>557</v>
      </c>
    </row>
    <row r="177" spans="6:10">
      <c r="F177" s="59">
        <v>176</v>
      </c>
      <c r="G177" t="s">
        <v>541</v>
      </c>
      <c r="H177" t="s">
        <v>1144</v>
      </c>
      <c r="I177" t="s">
        <v>558</v>
      </c>
      <c r="J177" t="s">
        <v>559</v>
      </c>
    </row>
    <row r="178" spans="6:10">
      <c r="F178" s="59">
        <v>177</v>
      </c>
      <c r="G178" t="s">
        <v>541</v>
      </c>
      <c r="H178" t="s">
        <v>1145</v>
      </c>
      <c r="I178" t="s">
        <v>560</v>
      </c>
      <c r="J178" t="s">
        <v>561</v>
      </c>
    </row>
    <row r="179" spans="6:10">
      <c r="F179" s="59">
        <v>178</v>
      </c>
      <c r="G179" t="s">
        <v>541</v>
      </c>
      <c r="H179" t="s">
        <v>1146</v>
      </c>
      <c r="I179" t="s">
        <v>562</v>
      </c>
      <c r="J179" t="s">
        <v>563</v>
      </c>
    </row>
    <row r="180" spans="6:10">
      <c r="F180" s="59">
        <v>179</v>
      </c>
      <c r="G180" t="s">
        <v>541</v>
      </c>
      <c r="H180" t="s">
        <v>1147</v>
      </c>
      <c r="I180" t="s">
        <v>564</v>
      </c>
      <c r="J180" t="s">
        <v>565</v>
      </c>
    </row>
    <row r="181" spans="6:10">
      <c r="F181" s="59">
        <v>180</v>
      </c>
      <c r="G181" t="s">
        <v>541</v>
      </c>
      <c r="H181" t="s">
        <v>1148</v>
      </c>
      <c r="I181" t="s">
        <v>566</v>
      </c>
      <c r="J181" t="s">
        <v>567</v>
      </c>
    </row>
    <row r="182" spans="6:10">
      <c r="F182" s="59">
        <v>181</v>
      </c>
      <c r="G182" t="s">
        <v>541</v>
      </c>
      <c r="H182" t="s">
        <v>1149</v>
      </c>
      <c r="I182" t="s">
        <v>568</v>
      </c>
      <c r="J182" t="s">
        <v>569</v>
      </c>
    </row>
    <row r="183" spans="6:10">
      <c r="F183" s="59">
        <v>182</v>
      </c>
      <c r="G183" t="s">
        <v>541</v>
      </c>
      <c r="H183" t="s">
        <v>1150</v>
      </c>
      <c r="I183" t="s">
        <v>570</v>
      </c>
      <c r="J183" t="s">
        <v>571</v>
      </c>
    </row>
    <row r="184" spans="6:10">
      <c r="F184" s="59">
        <v>183</v>
      </c>
      <c r="G184" t="s">
        <v>541</v>
      </c>
      <c r="H184" t="s">
        <v>1151</v>
      </c>
      <c r="I184" t="s">
        <v>572</v>
      </c>
      <c r="J184" t="s">
        <v>573</v>
      </c>
    </row>
    <row r="185" spans="6:10">
      <c r="F185" s="59">
        <v>184</v>
      </c>
      <c r="G185" t="s">
        <v>541</v>
      </c>
      <c r="H185" t="s">
        <v>1152</v>
      </c>
      <c r="I185" t="s">
        <v>574</v>
      </c>
      <c r="J185" t="s">
        <v>575</v>
      </c>
    </row>
    <row r="186" spans="6:10">
      <c r="F186" s="59">
        <v>185</v>
      </c>
      <c r="G186" t="s">
        <v>541</v>
      </c>
      <c r="H186" t="s">
        <v>1153</v>
      </c>
      <c r="I186" t="s">
        <v>576</v>
      </c>
      <c r="J186" t="s">
        <v>577</v>
      </c>
    </row>
    <row r="187" spans="6:10">
      <c r="F187" s="59">
        <v>186</v>
      </c>
      <c r="G187" t="s">
        <v>541</v>
      </c>
      <c r="H187" t="s">
        <v>1154</v>
      </c>
      <c r="I187" t="s">
        <v>578</v>
      </c>
      <c r="J187" t="s">
        <v>579</v>
      </c>
    </row>
    <row r="188" spans="6:10">
      <c r="F188" s="59">
        <v>187</v>
      </c>
      <c r="G188" t="s">
        <v>541</v>
      </c>
      <c r="H188" t="s">
        <v>1155</v>
      </c>
      <c r="I188" t="s">
        <v>580</v>
      </c>
      <c r="J188" t="s">
        <v>581</v>
      </c>
    </row>
    <row r="189" spans="6:10">
      <c r="F189" s="59">
        <v>188</v>
      </c>
      <c r="G189" t="s">
        <v>582</v>
      </c>
      <c r="H189" t="s">
        <v>1156</v>
      </c>
      <c r="I189" t="s">
        <v>583</v>
      </c>
      <c r="J189" t="s">
        <v>584</v>
      </c>
    </row>
    <row r="190" spans="6:10">
      <c r="F190" s="59">
        <v>189</v>
      </c>
      <c r="G190" t="s">
        <v>582</v>
      </c>
      <c r="H190" t="s">
        <v>1157</v>
      </c>
      <c r="I190" t="s">
        <v>585</v>
      </c>
      <c r="J190" t="s">
        <v>586</v>
      </c>
    </row>
    <row r="191" spans="6:10">
      <c r="F191" s="59">
        <v>190</v>
      </c>
      <c r="G191" t="s">
        <v>582</v>
      </c>
      <c r="H191" t="s">
        <v>1158</v>
      </c>
      <c r="I191" t="s">
        <v>587</v>
      </c>
      <c r="J191" t="s">
        <v>588</v>
      </c>
    </row>
    <row r="192" spans="6:10">
      <c r="F192" s="59">
        <v>191</v>
      </c>
      <c r="G192" t="s">
        <v>582</v>
      </c>
      <c r="H192" t="s">
        <v>1159</v>
      </c>
      <c r="I192" t="s">
        <v>589</v>
      </c>
      <c r="J192" t="s">
        <v>590</v>
      </c>
    </row>
    <row r="193" spans="6:10">
      <c r="F193" s="59">
        <v>192</v>
      </c>
      <c r="G193" t="s">
        <v>582</v>
      </c>
      <c r="H193" t="s">
        <v>1160</v>
      </c>
      <c r="I193" t="s">
        <v>591</v>
      </c>
      <c r="J193" t="s">
        <v>592</v>
      </c>
    </row>
    <row r="194" spans="6:10">
      <c r="F194" s="59">
        <v>193</v>
      </c>
      <c r="G194" t="s">
        <v>582</v>
      </c>
      <c r="H194" t="s">
        <v>1161</v>
      </c>
      <c r="I194" t="s">
        <v>593</v>
      </c>
      <c r="J194" t="s">
        <v>594</v>
      </c>
    </row>
    <row r="195" spans="6:10">
      <c r="F195" s="59">
        <v>194</v>
      </c>
      <c r="G195" t="s">
        <v>582</v>
      </c>
      <c r="H195" t="s">
        <v>1162</v>
      </c>
      <c r="I195" t="s">
        <v>595</v>
      </c>
      <c r="J195" t="s">
        <v>596</v>
      </c>
    </row>
    <row r="196" spans="6:10">
      <c r="F196" s="59">
        <v>195</v>
      </c>
      <c r="G196" t="s">
        <v>582</v>
      </c>
      <c r="H196" t="s">
        <v>1163</v>
      </c>
      <c r="I196" t="s">
        <v>597</v>
      </c>
      <c r="J196" t="s">
        <v>598</v>
      </c>
    </row>
    <row r="197" spans="6:10">
      <c r="F197" s="59">
        <v>196</v>
      </c>
      <c r="G197" t="s">
        <v>582</v>
      </c>
      <c r="H197" t="s">
        <v>1164</v>
      </c>
      <c r="I197" t="s">
        <v>599</v>
      </c>
      <c r="J197" t="s">
        <v>600</v>
      </c>
    </row>
    <row r="198" spans="6:10">
      <c r="F198" s="59">
        <v>197</v>
      </c>
      <c r="G198" t="s">
        <v>582</v>
      </c>
      <c r="H198" t="s">
        <v>1165</v>
      </c>
      <c r="I198" t="s">
        <v>601</v>
      </c>
      <c r="J198" t="s">
        <v>602</v>
      </c>
    </row>
    <row r="199" spans="6:10">
      <c r="F199" s="59">
        <v>198</v>
      </c>
      <c r="G199" t="s">
        <v>582</v>
      </c>
      <c r="H199" t="s">
        <v>1166</v>
      </c>
      <c r="I199" t="s">
        <v>603</v>
      </c>
      <c r="J199" t="s">
        <v>604</v>
      </c>
    </row>
    <row r="200" spans="6:10">
      <c r="F200" s="59">
        <v>199</v>
      </c>
      <c r="G200" t="s">
        <v>605</v>
      </c>
      <c r="H200" t="s">
        <v>1167</v>
      </c>
      <c r="I200" t="s">
        <v>606</v>
      </c>
      <c r="J200" t="s">
        <v>607</v>
      </c>
    </row>
    <row r="201" spans="6:10">
      <c r="F201" s="59">
        <v>200</v>
      </c>
      <c r="G201" t="s">
        <v>605</v>
      </c>
      <c r="H201" t="s">
        <v>1168</v>
      </c>
      <c r="I201" t="s">
        <v>608</v>
      </c>
      <c r="J201" t="s">
        <v>609</v>
      </c>
    </row>
    <row r="202" spans="6:10">
      <c r="F202" s="59">
        <v>201</v>
      </c>
      <c r="G202" t="s">
        <v>605</v>
      </c>
      <c r="H202" t="s">
        <v>1169</v>
      </c>
      <c r="I202" t="s">
        <v>610</v>
      </c>
      <c r="J202" t="s">
        <v>611</v>
      </c>
    </row>
    <row r="203" spans="6:10">
      <c r="F203" s="59">
        <v>202</v>
      </c>
      <c r="G203" t="s">
        <v>605</v>
      </c>
      <c r="H203" t="s">
        <v>1170</v>
      </c>
      <c r="I203" t="s">
        <v>612</v>
      </c>
      <c r="J203" t="s">
        <v>613</v>
      </c>
    </row>
    <row r="204" spans="6:10">
      <c r="F204" s="59">
        <v>203</v>
      </c>
      <c r="G204" t="s">
        <v>605</v>
      </c>
      <c r="H204" t="s">
        <v>1171</v>
      </c>
      <c r="I204" t="s">
        <v>614</v>
      </c>
      <c r="J204" t="s">
        <v>615</v>
      </c>
    </row>
    <row r="205" spans="6:10">
      <c r="F205" s="59">
        <v>204</v>
      </c>
      <c r="G205" t="s">
        <v>605</v>
      </c>
      <c r="H205" t="s">
        <v>1172</v>
      </c>
      <c r="I205" t="s">
        <v>199</v>
      </c>
      <c r="J205" t="s">
        <v>616</v>
      </c>
    </row>
    <row r="206" spans="6:10">
      <c r="F206" s="59">
        <v>205</v>
      </c>
      <c r="G206" t="s">
        <v>605</v>
      </c>
      <c r="H206" t="s">
        <v>1173</v>
      </c>
      <c r="I206" t="s">
        <v>617</v>
      </c>
      <c r="J206" t="s">
        <v>618</v>
      </c>
    </row>
    <row r="207" spans="6:10">
      <c r="F207" s="59">
        <v>206</v>
      </c>
      <c r="G207" t="s">
        <v>605</v>
      </c>
      <c r="H207" t="s">
        <v>1174</v>
      </c>
      <c r="I207" t="s">
        <v>619</v>
      </c>
      <c r="J207" t="s">
        <v>620</v>
      </c>
    </row>
    <row r="208" spans="6:10">
      <c r="F208" s="59">
        <v>207</v>
      </c>
      <c r="G208" t="s">
        <v>605</v>
      </c>
      <c r="H208" t="s">
        <v>1175</v>
      </c>
      <c r="I208" t="s">
        <v>621</v>
      </c>
      <c r="J208" t="s">
        <v>622</v>
      </c>
    </row>
    <row r="209" spans="6:10">
      <c r="F209" s="59">
        <v>208</v>
      </c>
      <c r="G209" t="s">
        <v>605</v>
      </c>
      <c r="H209" t="s">
        <v>1176</v>
      </c>
      <c r="I209" t="s">
        <v>623</v>
      </c>
      <c r="J209" t="s">
        <v>624</v>
      </c>
    </row>
    <row r="210" spans="6:10">
      <c r="F210" s="59">
        <v>209</v>
      </c>
      <c r="G210" t="s">
        <v>605</v>
      </c>
      <c r="H210" t="s">
        <v>1177</v>
      </c>
      <c r="I210" t="s">
        <v>625</v>
      </c>
      <c r="J210" t="s">
        <v>626</v>
      </c>
    </row>
    <row r="211" spans="6:10">
      <c r="F211" s="59">
        <v>210</v>
      </c>
      <c r="G211" t="s">
        <v>605</v>
      </c>
      <c r="H211" t="s">
        <v>1178</v>
      </c>
      <c r="I211" t="s">
        <v>627</v>
      </c>
      <c r="J211" t="s">
        <v>628</v>
      </c>
    </row>
    <row r="212" spans="6:10">
      <c r="F212" s="59">
        <v>211</v>
      </c>
      <c r="G212" t="s">
        <v>605</v>
      </c>
      <c r="H212" t="s">
        <v>1179</v>
      </c>
      <c r="I212" t="s">
        <v>629</v>
      </c>
      <c r="J212" t="s">
        <v>630</v>
      </c>
    </row>
    <row r="213" spans="6:10">
      <c r="F213" s="59">
        <v>212</v>
      </c>
      <c r="G213" t="s">
        <v>605</v>
      </c>
      <c r="H213" t="s">
        <v>1180</v>
      </c>
      <c r="I213" t="s">
        <v>631</v>
      </c>
      <c r="J213" t="s">
        <v>632</v>
      </c>
    </row>
    <row r="214" spans="6:10">
      <c r="F214" s="59">
        <v>213</v>
      </c>
      <c r="G214" t="s">
        <v>605</v>
      </c>
      <c r="H214" t="s">
        <v>1181</v>
      </c>
      <c r="I214" t="s">
        <v>633</v>
      </c>
      <c r="J214" t="s">
        <v>634</v>
      </c>
    </row>
    <row r="215" spans="6:10">
      <c r="F215" s="59">
        <v>214</v>
      </c>
      <c r="G215" t="s">
        <v>605</v>
      </c>
      <c r="H215" t="s">
        <v>1182</v>
      </c>
      <c r="I215" t="s">
        <v>635</v>
      </c>
      <c r="J215" t="s">
        <v>636</v>
      </c>
    </row>
    <row r="216" spans="6:10">
      <c r="F216" s="59">
        <v>215</v>
      </c>
      <c r="G216" t="s">
        <v>605</v>
      </c>
      <c r="H216" t="s">
        <v>1183</v>
      </c>
      <c r="I216" t="s">
        <v>200</v>
      </c>
      <c r="J216" t="s">
        <v>637</v>
      </c>
    </row>
    <row r="217" spans="6:10">
      <c r="F217" s="59">
        <v>216</v>
      </c>
      <c r="G217" t="s">
        <v>605</v>
      </c>
      <c r="H217" t="s">
        <v>1184</v>
      </c>
      <c r="I217" t="s">
        <v>638</v>
      </c>
      <c r="J217" t="s">
        <v>639</v>
      </c>
    </row>
    <row r="218" spans="6:10">
      <c r="F218" s="59">
        <v>217</v>
      </c>
      <c r="G218" t="s">
        <v>605</v>
      </c>
      <c r="H218" t="s">
        <v>1185</v>
      </c>
      <c r="I218" t="s">
        <v>640</v>
      </c>
      <c r="J218" t="s">
        <v>641</v>
      </c>
    </row>
    <row r="219" spans="6:10">
      <c r="F219" s="59">
        <v>218</v>
      </c>
      <c r="G219" t="s">
        <v>605</v>
      </c>
      <c r="H219" t="s">
        <v>1186</v>
      </c>
      <c r="I219" t="s">
        <v>642</v>
      </c>
      <c r="J219" t="s">
        <v>643</v>
      </c>
    </row>
    <row r="220" spans="6:10">
      <c r="F220" s="59">
        <v>219</v>
      </c>
      <c r="G220" t="s">
        <v>605</v>
      </c>
      <c r="H220" t="s">
        <v>1187</v>
      </c>
      <c r="I220" t="s">
        <v>644</v>
      </c>
      <c r="J220" t="s">
        <v>645</v>
      </c>
    </row>
    <row r="221" spans="6:10">
      <c r="F221" s="59">
        <v>220</v>
      </c>
      <c r="G221" t="s">
        <v>646</v>
      </c>
      <c r="H221" t="s">
        <v>1188</v>
      </c>
      <c r="I221" t="s">
        <v>647</v>
      </c>
      <c r="J221" t="s">
        <v>648</v>
      </c>
    </row>
    <row r="222" spans="6:10">
      <c r="F222" s="59">
        <v>221</v>
      </c>
      <c r="G222" t="s">
        <v>646</v>
      </c>
      <c r="H222" t="s">
        <v>1189</v>
      </c>
      <c r="I222" t="s">
        <v>649</v>
      </c>
      <c r="J222" t="s">
        <v>650</v>
      </c>
    </row>
    <row r="223" spans="6:10">
      <c r="F223" s="59">
        <v>222</v>
      </c>
      <c r="G223" t="s">
        <v>646</v>
      </c>
      <c r="H223" t="s">
        <v>1190</v>
      </c>
      <c r="I223" t="s">
        <v>651</v>
      </c>
      <c r="J223" t="s">
        <v>652</v>
      </c>
    </row>
    <row r="224" spans="6:10">
      <c r="F224" s="59">
        <v>223</v>
      </c>
      <c r="G224" t="s">
        <v>646</v>
      </c>
      <c r="H224" t="s">
        <v>1191</v>
      </c>
      <c r="I224" t="s">
        <v>653</v>
      </c>
      <c r="J224" t="s">
        <v>654</v>
      </c>
    </row>
    <row r="225" spans="6:10">
      <c r="F225" s="59">
        <v>224</v>
      </c>
      <c r="G225" t="s">
        <v>646</v>
      </c>
      <c r="H225" t="s">
        <v>1192</v>
      </c>
      <c r="I225" t="s">
        <v>655</v>
      </c>
      <c r="J225" t="s">
        <v>656</v>
      </c>
    </row>
    <row r="226" spans="6:10">
      <c r="F226" s="59">
        <v>225</v>
      </c>
      <c r="G226" t="s">
        <v>646</v>
      </c>
      <c r="H226" t="s">
        <v>1193</v>
      </c>
      <c r="I226" t="s">
        <v>657</v>
      </c>
      <c r="J226" t="s">
        <v>658</v>
      </c>
    </row>
    <row r="227" spans="6:10">
      <c r="F227" s="59">
        <v>226</v>
      </c>
      <c r="G227" t="s">
        <v>646</v>
      </c>
      <c r="H227" t="s">
        <v>1194</v>
      </c>
      <c r="I227" t="s">
        <v>659</v>
      </c>
      <c r="J227" t="s">
        <v>660</v>
      </c>
    </row>
    <row r="228" spans="6:10">
      <c r="F228" s="59">
        <v>227</v>
      </c>
      <c r="G228" t="s">
        <v>646</v>
      </c>
      <c r="H228" t="s">
        <v>1195</v>
      </c>
      <c r="I228" t="s">
        <v>661</v>
      </c>
      <c r="J228" t="s">
        <v>662</v>
      </c>
    </row>
    <row r="229" spans="6:10">
      <c r="F229" s="59">
        <v>228</v>
      </c>
      <c r="G229" t="s">
        <v>646</v>
      </c>
      <c r="H229" t="s">
        <v>1196</v>
      </c>
      <c r="I229" t="s">
        <v>663</v>
      </c>
      <c r="J229" t="s">
        <v>664</v>
      </c>
    </row>
    <row r="230" spans="6:10">
      <c r="F230" s="59">
        <v>229</v>
      </c>
      <c r="G230" t="s">
        <v>646</v>
      </c>
      <c r="H230" t="s">
        <v>1197</v>
      </c>
      <c r="I230" t="s">
        <v>665</v>
      </c>
      <c r="J230" t="s">
        <v>666</v>
      </c>
    </row>
    <row r="231" spans="6:10">
      <c r="F231" s="59">
        <v>230</v>
      </c>
      <c r="G231" t="s">
        <v>646</v>
      </c>
      <c r="H231" t="s">
        <v>1198</v>
      </c>
      <c r="I231" t="s">
        <v>667</v>
      </c>
      <c r="J231" t="s">
        <v>668</v>
      </c>
    </row>
    <row r="232" spans="6:10">
      <c r="F232" s="59">
        <v>231</v>
      </c>
      <c r="G232" t="s">
        <v>646</v>
      </c>
      <c r="H232" t="s">
        <v>1199</v>
      </c>
      <c r="I232" t="s">
        <v>669</v>
      </c>
      <c r="J232" t="s">
        <v>670</v>
      </c>
    </row>
    <row r="233" spans="6:10">
      <c r="F233" s="59">
        <v>232</v>
      </c>
      <c r="G233" t="s">
        <v>646</v>
      </c>
      <c r="H233" t="s">
        <v>1200</v>
      </c>
      <c r="I233" t="s">
        <v>671</v>
      </c>
      <c r="J233" t="s">
        <v>672</v>
      </c>
    </row>
    <row r="234" spans="6:10">
      <c r="F234" s="59">
        <v>233</v>
      </c>
      <c r="G234" t="s">
        <v>646</v>
      </c>
      <c r="H234" t="s">
        <v>1201</v>
      </c>
      <c r="I234" t="s">
        <v>673</v>
      </c>
      <c r="J234" t="s">
        <v>674</v>
      </c>
    </row>
    <row r="235" spans="6:10">
      <c r="F235" s="59">
        <v>234</v>
      </c>
      <c r="G235" t="s">
        <v>646</v>
      </c>
      <c r="H235" t="s">
        <v>1202</v>
      </c>
      <c r="I235" t="s">
        <v>675</v>
      </c>
      <c r="J235" t="s">
        <v>676</v>
      </c>
    </row>
    <row r="236" spans="6:10">
      <c r="F236" s="59">
        <v>235</v>
      </c>
      <c r="G236" t="s">
        <v>646</v>
      </c>
      <c r="H236" t="s">
        <v>1203</v>
      </c>
      <c r="I236" t="s">
        <v>677</v>
      </c>
      <c r="J236" t="s">
        <v>678</v>
      </c>
    </row>
    <row r="237" spans="6:10">
      <c r="F237" s="59">
        <v>236</v>
      </c>
      <c r="G237" t="s">
        <v>646</v>
      </c>
      <c r="H237" t="s">
        <v>1204</v>
      </c>
      <c r="I237" t="s">
        <v>679</v>
      </c>
      <c r="J237" t="s">
        <v>680</v>
      </c>
    </row>
    <row r="238" spans="6:10">
      <c r="F238" s="59">
        <v>237</v>
      </c>
      <c r="G238" t="s">
        <v>646</v>
      </c>
      <c r="H238" t="s">
        <v>1205</v>
      </c>
      <c r="I238" t="s">
        <v>681</v>
      </c>
      <c r="J238" t="s">
        <v>682</v>
      </c>
    </row>
    <row r="239" spans="6:10">
      <c r="F239" s="59">
        <v>238</v>
      </c>
      <c r="G239" t="s">
        <v>646</v>
      </c>
      <c r="H239" t="s">
        <v>1206</v>
      </c>
      <c r="I239" t="s">
        <v>683</v>
      </c>
      <c r="J239" t="s">
        <v>684</v>
      </c>
    </row>
    <row r="240" spans="6:10">
      <c r="F240" s="59">
        <v>239</v>
      </c>
      <c r="G240" t="s">
        <v>646</v>
      </c>
      <c r="H240" t="s">
        <v>1207</v>
      </c>
      <c r="I240" t="s">
        <v>685</v>
      </c>
      <c r="J240" t="s">
        <v>686</v>
      </c>
    </row>
    <row r="241" spans="6:10">
      <c r="F241" s="59">
        <v>240</v>
      </c>
      <c r="G241" t="s">
        <v>646</v>
      </c>
      <c r="H241" t="s">
        <v>1208</v>
      </c>
      <c r="I241" t="s">
        <v>687</v>
      </c>
      <c r="J241" t="s">
        <v>688</v>
      </c>
    </row>
    <row r="242" spans="6:10">
      <c r="F242" s="59">
        <v>241</v>
      </c>
      <c r="G242" t="s">
        <v>646</v>
      </c>
      <c r="H242" t="s">
        <v>1209</v>
      </c>
      <c r="I242" t="s">
        <v>689</v>
      </c>
      <c r="J242" t="s">
        <v>690</v>
      </c>
    </row>
    <row r="243" spans="6:10">
      <c r="F243" s="59">
        <v>242</v>
      </c>
      <c r="G243" t="s">
        <v>646</v>
      </c>
      <c r="H243" t="s">
        <v>1210</v>
      </c>
      <c r="I243" t="s">
        <v>691</v>
      </c>
      <c r="J243" t="s">
        <v>692</v>
      </c>
    </row>
    <row r="244" spans="6:10">
      <c r="F244" s="59">
        <v>243</v>
      </c>
      <c r="G244" t="s">
        <v>646</v>
      </c>
      <c r="H244" t="s">
        <v>1211</v>
      </c>
      <c r="I244" t="s">
        <v>693</v>
      </c>
      <c r="J244" t="s">
        <v>694</v>
      </c>
    </row>
    <row r="245" spans="6:10">
      <c r="F245" s="59">
        <v>244</v>
      </c>
      <c r="G245" t="s">
        <v>646</v>
      </c>
      <c r="H245" t="s">
        <v>1212</v>
      </c>
      <c r="I245" t="s">
        <v>695</v>
      </c>
      <c r="J245" t="s">
        <v>696</v>
      </c>
    </row>
    <row r="246" spans="6:10">
      <c r="F246" s="59">
        <v>245</v>
      </c>
      <c r="G246" t="s">
        <v>646</v>
      </c>
      <c r="H246" t="s">
        <v>1213</v>
      </c>
      <c r="I246" t="s">
        <v>697</v>
      </c>
      <c r="J246" t="s">
        <v>698</v>
      </c>
    </row>
    <row r="247" spans="6:10">
      <c r="F247" s="59">
        <v>246</v>
      </c>
      <c r="G247" t="s">
        <v>646</v>
      </c>
      <c r="H247" t="s">
        <v>1214</v>
      </c>
      <c r="I247" t="s">
        <v>699</v>
      </c>
      <c r="J247" t="s">
        <v>700</v>
      </c>
    </row>
    <row r="248" spans="6:10">
      <c r="F248" s="59">
        <v>247</v>
      </c>
      <c r="G248" t="s">
        <v>646</v>
      </c>
      <c r="H248" t="s">
        <v>1215</v>
      </c>
      <c r="I248" t="s">
        <v>701</v>
      </c>
      <c r="J248" t="s">
        <v>702</v>
      </c>
    </row>
    <row r="249" spans="6:10">
      <c r="F249" s="59">
        <v>248</v>
      </c>
      <c r="G249" t="s">
        <v>646</v>
      </c>
      <c r="H249" t="s">
        <v>1216</v>
      </c>
      <c r="I249" t="s">
        <v>703</v>
      </c>
      <c r="J249" t="s">
        <v>704</v>
      </c>
    </row>
    <row r="250" spans="6:10">
      <c r="F250" s="59">
        <v>249</v>
      </c>
      <c r="G250" t="s">
        <v>646</v>
      </c>
      <c r="H250" t="s">
        <v>1217</v>
      </c>
      <c r="I250" t="s">
        <v>705</v>
      </c>
      <c r="J250" t="s">
        <v>706</v>
      </c>
    </row>
    <row r="251" spans="6:10">
      <c r="F251" s="59">
        <v>250</v>
      </c>
      <c r="G251" t="s">
        <v>646</v>
      </c>
      <c r="H251" t="s">
        <v>1218</v>
      </c>
      <c r="I251" t="s">
        <v>707</v>
      </c>
      <c r="J251" t="s">
        <v>708</v>
      </c>
    </row>
    <row r="252" spans="6:10">
      <c r="F252" s="59">
        <v>251</v>
      </c>
      <c r="G252" t="s">
        <v>646</v>
      </c>
      <c r="H252" t="s">
        <v>1219</v>
      </c>
      <c r="I252" t="s">
        <v>709</v>
      </c>
      <c r="J252" t="s">
        <v>710</v>
      </c>
    </row>
    <row r="253" spans="6:10">
      <c r="F253" s="59">
        <v>252</v>
      </c>
      <c r="G253" t="s">
        <v>646</v>
      </c>
      <c r="H253" t="s">
        <v>1220</v>
      </c>
      <c r="I253" t="s">
        <v>196</v>
      </c>
      <c r="J253" t="s">
        <v>711</v>
      </c>
    </row>
    <row r="254" spans="6:10">
      <c r="F254" s="59">
        <v>253</v>
      </c>
      <c r="G254" t="s">
        <v>646</v>
      </c>
      <c r="H254" t="s">
        <v>1221</v>
      </c>
      <c r="I254" t="s">
        <v>712</v>
      </c>
      <c r="J254" t="s">
        <v>713</v>
      </c>
    </row>
    <row r="255" spans="6:10">
      <c r="F255" s="59">
        <v>254</v>
      </c>
      <c r="G255" t="s">
        <v>646</v>
      </c>
      <c r="H255" t="s">
        <v>1222</v>
      </c>
      <c r="I255" t="s">
        <v>714</v>
      </c>
      <c r="J255" t="s">
        <v>715</v>
      </c>
    </row>
    <row r="256" spans="6:10">
      <c r="F256" s="59">
        <v>255</v>
      </c>
      <c r="G256" t="s">
        <v>646</v>
      </c>
      <c r="H256" t="s">
        <v>1223</v>
      </c>
      <c r="I256" t="s">
        <v>339</v>
      </c>
      <c r="J256" t="s">
        <v>716</v>
      </c>
    </row>
    <row r="257" spans="6:10">
      <c r="F257" s="59">
        <v>256</v>
      </c>
      <c r="G257" t="s">
        <v>646</v>
      </c>
      <c r="H257" t="s">
        <v>1224</v>
      </c>
      <c r="I257" t="s">
        <v>717</v>
      </c>
      <c r="J257" t="s">
        <v>718</v>
      </c>
    </row>
    <row r="258" spans="6:10">
      <c r="F258" s="59">
        <v>257</v>
      </c>
      <c r="G258" t="s">
        <v>646</v>
      </c>
      <c r="H258" t="s">
        <v>1225</v>
      </c>
      <c r="I258" t="s">
        <v>719</v>
      </c>
      <c r="J258" t="s">
        <v>720</v>
      </c>
    </row>
    <row r="259" spans="6:10">
      <c r="F259" s="59">
        <v>258</v>
      </c>
      <c r="G259" t="s">
        <v>646</v>
      </c>
      <c r="H259" t="s">
        <v>1226</v>
      </c>
      <c r="I259" t="s">
        <v>721</v>
      </c>
      <c r="J259" t="s">
        <v>722</v>
      </c>
    </row>
    <row r="260" spans="6:10">
      <c r="F260" s="59">
        <v>259</v>
      </c>
      <c r="G260" t="s">
        <v>646</v>
      </c>
      <c r="H260" t="s">
        <v>1227</v>
      </c>
      <c r="I260" t="s">
        <v>723</v>
      </c>
      <c r="J260" t="s">
        <v>724</v>
      </c>
    </row>
    <row r="261" spans="6:10">
      <c r="F261" s="59">
        <v>260</v>
      </c>
      <c r="G261" t="s">
        <v>646</v>
      </c>
      <c r="H261" t="s">
        <v>1228</v>
      </c>
      <c r="I261" t="s">
        <v>725</v>
      </c>
      <c r="J261" t="s">
        <v>726</v>
      </c>
    </row>
    <row r="262" spans="6:10">
      <c r="F262" s="59">
        <v>261</v>
      </c>
      <c r="G262" t="s">
        <v>646</v>
      </c>
      <c r="H262" t="s">
        <v>1229</v>
      </c>
      <c r="I262" t="s">
        <v>727</v>
      </c>
      <c r="J262" t="s">
        <v>728</v>
      </c>
    </row>
    <row r="263" spans="6:10">
      <c r="F263" s="59">
        <v>262</v>
      </c>
      <c r="G263" t="s">
        <v>646</v>
      </c>
      <c r="H263" t="s">
        <v>1230</v>
      </c>
      <c r="I263" t="s">
        <v>729</v>
      </c>
      <c r="J263" t="s">
        <v>730</v>
      </c>
    </row>
    <row r="264" spans="6:10">
      <c r="F264" s="59">
        <v>263</v>
      </c>
      <c r="G264" t="s">
        <v>646</v>
      </c>
      <c r="H264" t="s">
        <v>1231</v>
      </c>
      <c r="I264" t="s">
        <v>731</v>
      </c>
      <c r="J264" t="s">
        <v>732</v>
      </c>
    </row>
    <row r="265" spans="6:10">
      <c r="F265" s="59">
        <v>264</v>
      </c>
      <c r="G265" t="s">
        <v>646</v>
      </c>
      <c r="H265" t="s">
        <v>1232</v>
      </c>
      <c r="I265" t="s">
        <v>646</v>
      </c>
      <c r="J265" t="s">
        <v>733</v>
      </c>
    </row>
    <row r="266" spans="6:10">
      <c r="F266" s="59">
        <v>265</v>
      </c>
      <c r="G266" t="s">
        <v>646</v>
      </c>
      <c r="H266" t="s">
        <v>1233</v>
      </c>
      <c r="I266" t="s">
        <v>734</v>
      </c>
      <c r="J266" t="s">
        <v>735</v>
      </c>
    </row>
    <row r="267" spans="6:10">
      <c r="F267" s="59">
        <v>266</v>
      </c>
      <c r="G267" t="s">
        <v>646</v>
      </c>
      <c r="H267" t="s">
        <v>1234</v>
      </c>
      <c r="I267" t="s">
        <v>736</v>
      </c>
      <c r="J267" t="s">
        <v>737</v>
      </c>
    </row>
    <row r="268" spans="6:10">
      <c r="F268" s="59">
        <v>267</v>
      </c>
      <c r="G268" t="s">
        <v>646</v>
      </c>
      <c r="H268" t="s">
        <v>1235</v>
      </c>
      <c r="I268" t="s">
        <v>738</v>
      </c>
      <c r="J268" t="s">
        <v>739</v>
      </c>
    </row>
    <row r="269" spans="6:10">
      <c r="F269" s="59">
        <v>268</v>
      </c>
      <c r="G269" t="s">
        <v>646</v>
      </c>
      <c r="H269" t="s">
        <v>1236</v>
      </c>
      <c r="I269" t="s">
        <v>740</v>
      </c>
      <c r="J269" t="s">
        <v>741</v>
      </c>
    </row>
    <row r="270" spans="6:10">
      <c r="F270" s="59">
        <v>269</v>
      </c>
      <c r="G270" t="s">
        <v>646</v>
      </c>
      <c r="H270" t="s">
        <v>1237</v>
      </c>
      <c r="I270" t="s">
        <v>742</v>
      </c>
      <c r="J270" t="s">
        <v>743</v>
      </c>
    </row>
    <row r="271" spans="6:10">
      <c r="F271" s="59">
        <v>270</v>
      </c>
      <c r="G271" t="s">
        <v>198</v>
      </c>
      <c r="H271" t="s">
        <v>1238</v>
      </c>
      <c r="I271" t="s">
        <v>744</v>
      </c>
      <c r="J271" t="s">
        <v>745</v>
      </c>
    </row>
    <row r="272" spans="6:10">
      <c r="F272" s="59">
        <v>271</v>
      </c>
      <c r="G272" t="s">
        <v>198</v>
      </c>
      <c r="H272" t="s">
        <v>1239</v>
      </c>
      <c r="I272" t="s">
        <v>746</v>
      </c>
      <c r="J272" t="s">
        <v>747</v>
      </c>
    </row>
    <row r="273" spans="6:10">
      <c r="F273" s="59">
        <v>272</v>
      </c>
      <c r="G273" t="s">
        <v>198</v>
      </c>
      <c r="H273" t="s">
        <v>1240</v>
      </c>
      <c r="I273" t="s">
        <v>748</v>
      </c>
      <c r="J273" t="s">
        <v>749</v>
      </c>
    </row>
    <row r="274" spans="6:10">
      <c r="F274" s="59">
        <v>273</v>
      </c>
      <c r="G274" t="s">
        <v>198</v>
      </c>
      <c r="H274" t="s">
        <v>1241</v>
      </c>
      <c r="I274" t="s">
        <v>750</v>
      </c>
      <c r="J274" t="s">
        <v>751</v>
      </c>
    </row>
    <row r="275" spans="6:10">
      <c r="F275" s="59">
        <v>274</v>
      </c>
      <c r="G275" t="s">
        <v>198</v>
      </c>
      <c r="H275" t="s">
        <v>1242</v>
      </c>
      <c r="I275" t="s">
        <v>198</v>
      </c>
      <c r="J275" t="s">
        <v>752</v>
      </c>
    </row>
    <row r="276" spans="6:10">
      <c r="F276" s="59">
        <v>275</v>
      </c>
      <c r="G276" t="s">
        <v>198</v>
      </c>
      <c r="H276" t="s">
        <v>1243</v>
      </c>
      <c r="I276" t="s">
        <v>753</v>
      </c>
      <c r="J276" t="s">
        <v>754</v>
      </c>
    </row>
    <row r="277" spans="6:10">
      <c r="F277" s="59">
        <v>276</v>
      </c>
      <c r="G277" t="s">
        <v>198</v>
      </c>
      <c r="H277" t="s">
        <v>1244</v>
      </c>
      <c r="I277" t="s">
        <v>755</v>
      </c>
      <c r="J277" t="s">
        <v>756</v>
      </c>
    </row>
    <row r="278" spans="6:10">
      <c r="F278" s="59">
        <v>277</v>
      </c>
      <c r="G278" t="s">
        <v>198</v>
      </c>
      <c r="H278" t="s">
        <v>1245</v>
      </c>
      <c r="I278" t="s">
        <v>201</v>
      </c>
      <c r="J278" t="s">
        <v>757</v>
      </c>
    </row>
    <row r="279" spans="6:10">
      <c r="F279" s="59">
        <v>278</v>
      </c>
      <c r="G279" t="s">
        <v>198</v>
      </c>
      <c r="H279" t="s">
        <v>1246</v>
      </c>
      <c r="I279" t="s">
        <v>758</v>
      </c>
      <c r="J279" t="s">
        <v>759</v>
      </c>
    </row>
    <row r="280" spans="6:10">
      <c r="F280" s="59">
        <v>279</v>
      </c>
      <c r="G280" t="s">
        <v>198</v>
      </c>
      <c r="H280" t="s">
        <v>1247</v>
      </c>
      <c r="I280" t="s">
        <v>760</v>
      </c>
      <c r="J280" t="s">
        <v>761</v>
      </c>
    </row>
    <row r="281" spans="6:10">
      <c r="F281" s="59">
        <v>280</v>
      </c>
      <c r="G281" t="s">
        <v>198</v>
      </c>
      <c r="H281" t="s">
        <v>1248</v>
      </c>
      <c r="I281" t="s">
        <v>762</v>
      </c>
      <c r="J281" t="s">
        <v>763</v>
      </c>
    </row>
    <row r="282" spans="6:10">
      <c r="F282" s="59">
        <v>281</v>
      </c>
      <c r="G282" t="s">
        <v>764</v>
      </c>
      <c r="H282" t="s">
        <v>1249</v>
      </c>
      <c r="I282" t="s">
        <v>765</v>
      </c>
      <c r="J282" t="s">
        <v>766</v>
      </c>
    </row>
    <row r="283" spans="6:10">
      <c r="F283" s="59">
        <v>282</v>
      </c>
      <c r="G283" t="s">
        <v>764</v>
      </c>
      <c r="H283" t="s">
        <v>1250</v>
      </c>
      <c r="I283" t="s">
        <v>767</v>
      </c>
      <c r="J283" t="s">
        <v>768</v>
      </c>
    </row>
    <row r="284" spans="6:10">
      <c r="F284" s="59">
        <v>283</v>
      </c>
      <c r="G284" t="s">
        <v>764</v>
      </c>
      <c r="H284" t="s">
        <v>1251</v>
      </c>
      <c r="I284" t="s">
        <v>769</v>
      </c>
      <c r="J284" t="s">
        <v>770</v>
      </c>
    </row>
    <row r="285" spans="6:10">
      <c r="F285" s="59">
        <v>284</v>
      </c>
      <c r="G285" t="s">
        <v>764</v>
      </c>
      <c r="H285" t="s">
        <v>1252</v>
      </c>
      <c r="I285" t="s">
        <v>771</v>
      </c>
      <c r="J285" t="s">
        <v>772</v>
      </c>
    </row>
    <row r="286" spans="6:10">
      <c r="F286" s="59">
        <v>285</v>
      </c>
      <c r="G286" t="s">
        <v>764</v>
      </c>
      <c r="H286" t="s">
        <v>1253</v>
      </c>
      <c r="I286" t="s">
        <v>773</v>
      </c>
      <c r="J286" t="s">
        <v>774</v>
      </c>
    </row>
    <row r="287" spans="6:10">
      <c r="F287" s="59">
        <v>286</v>
      </c>
      <c r="G287" t="s">
        <v>764</v>
      </c>
      <c r="H287" t="s">
        <v>1254</v>
      </c>
      <c r="I287" t="s">
        <v>775</v>
      </c>
      <c r="J287" t="s">
        <v>776</v>
      </c>
    </row>
    <row r="288" spans="6:10">
      <c r="F288" s="59">
        <v>287</v>
      </c>
      <c r="G288" t="s">
        <v>764</v>
      </c>
      <c r="H288" t="s">
        <v>1255</v>
      </c>
      <c r="I288" t="s">
        <v>777</v>
      </c>
      <c r="J288" t="s">
        <v>778</v>
      </c>
    </row>
    <row r="289" spans="6:10">
      <c r="F289" s="59">
        <v>288</v>
      </c>
      <c r="G289" t="s">
        <v>764</v>
      </c>
      <c r="H289" t="s">
        <v>1256</v>
      </c>
      <c r="I289" t="s">
        <v>779</v>
      </c>
      <c r="J289" t="s">
        <v>780</v>
      </c>
    </row>
    <row r="290" spans="6:10">
      <c r="F290" s="59">
        <v>289</v>
      </c>
      <c r="G290" t="s">
        <v>764</v>
      </c>
      <c r="H290" t="s">
        <v>1257</v>
      </c>
      <c r="I290" t="s">
        <v>781</v>
      </c>
      <c r="J290" t="s">
        <v>782</v>
      </c>
    </row>
    <row r="291" spans="6:10">
      <c r="F291" s="59">
        <v>290</v>
      </c>
      <c r="G291" t="s">
        <v>764</v>
      </c>
      <c r="H291" t="s">
        <v>1258</v>
      </c>
      <c r="I291" t="s">
        <v>783</v>
      </c>
      <c r="J291" t="s">
        <v>784</v>
      </c>
    </row>
    <row r="292" spans="6:10">
      <c r="F292" s="59">
        <v>291</v>
      </c>
      <c r="G292" t="s">
        <v>764</v>
      </c>
      <c r="H292" t="s">
        <v>1259</v>
      </c>
      <c r="I292" t="s">
        <v>785</v>
      </c>
      <c r="J292" t="s">
        <v>786</v>
      </c>
    </row>
    <row r="293" spans="6:10">
      <c r="F293" s="59">
        <v>292</v>
      </c>
      <c r="G293" t="s">
        <v>764</v>
      </c>
      <c r="H293" t="s">
        <v>1260</v>
      </c>
      <c r="I293" t="s">
        <v>787</v>
      </c>
      <c r="J293" t="s">
        <v>788</v>
      </c>
    </row>
    <row r="294" spans="6:10">
      <c r="F294" s="59">
        <v>293</v>
      </c>
      <c r="G294" t="s">
        <v>764</v>
      </c>
      <c r="H294" t="s">
        <v>1261</v>
      </c>
      <c r="I294" t="s">
        <v>789</v>
      </c>
      <c r="J294" t="s">
        <v>790</v>
      </c>
    </row>
    <row r="295" spans="6:10">
      <c r="F295" s="59">
        <v>294</v>
      </c>
      <c r="G295" t="s">
        <v>791</v>
      </c>
      <c r="H295" t="s">
        <v>1262</v>
      </c>
      <c r="I295" t="s">
        <v>792</v>
      </c>
      <c r="J295" t="s">
        <v>793</v>
      </c>
    </row>
    <row r="296" spans="6:10">
      <c r="F296" s="59">
        <v>295</v>
      </c>
      <c r="G296" t="s">
        <v>791</v>
      </c>
      <c r="H296" t="s">
        <v>1263</v>
      </c>
      <c r="I296" t="s">
        <v>794</v>
      </c>
      <c r="J296" t="s">
        <v>795</v>
      </c>
    </row>
    <row r="297" spans="6:10">
      <c r="F297" s="59">
        <v>296</v>
      </c>
      <c r="G297" t="s">
        <v>791</v>
      </c>
      <c r="H297" t="s">
        <v>1264</v>
      </c>
      <c r="I297" t="s">
        <v>796</v>
      </c>
      <c r="J297" t="s">
        <v>797</v>
      </c>
    </row>
    <row r="298" spans="6:10">
      <c r="F298" s="59">
        <v>297</v>
      </c>
      <c r="G298" t="s">
        <v>791</v>
      </c>
      <c r="H298" t="s">
        <v>1265</v>
      </c>
      <c r="I298" t="s">
        <v>798</v>
      </c>
      <c r="J298" t="s">
        <v>799</v>
      </c>
    </row>
    <row r="299" spans="6:10">
      <c r="F299" s="59">
        <v>298</v>
      </c>
      <c r="G299" t="s">
        <v>791</v>
      </c>
      <c r="H299" t="s">
        <v>1266</v>
      </c>
      <c r="I299" t="s">
        <v>800</v>
      </c>
      <c r="J299" t="s">
        <v>801</v>
      </c>
    </row>
    <row r="300" spans="6:10">
      <c r="F300" s="59">
        <v>299</v>
      </c>
      <c r="G300" t="s">
        <v>791</v>
      </c>
      <c r="H300" t="s">
        <v>1267</v>
      </c>
      <c r="I300" t="s">
        <v>802</v>
      </c>
      <c r="J300" t="s">
        <v>803</v>
      </c>
    </row>
    <row r="301" spans="6:10">
      <c r="F301" s="59">
        <v>300</v>
      </c>
      <c r="G301" t="s">
        <v>791</v>
      </c>
      <c r="H301" t="s">
        <v>1268</v>
      </c>
      <c r="I301" t="s">
        <v>804</v>
      </c>
      <c r="J301" t="s">
        <v>805</v>
      </c>
    </row>
    <row r="302" spans="6:10">
      <c r="F302" s="59">
        <v>301</v>
      </c>
      <c r="G302" t="s">
        <v>791</v>
      </c>
      <c r="H302" t="s">
        <v>1269</v>
      </c>
      <c r="I302" t="s">
        <v>806</v>
      </c>
      <c r="J302" t="s">
        <v>807</v>
      </c>
    </row>
    <row r="303" spans="6:10">
      <c r="F303" s="59">
        <v>302</v>
      </c>
      <c r="G303" t="s">
        <v>791</v>
      </c>
      <c r="H303" t="s">
        <v>1270</v>
      </c>
      <c r="I303" t="s">
        <v>808</v>
      </c>
      <c r="J303" t="s">
        <v>809</v>
      </c>
    </row>
    <row r="304" spans="6:10">
      <c r="F304" s="59">
        <v>303</v>
      </c>
      <c r="G304" t="s">
        <v>791</v>
      </c>
      <c r="H304" t="s">
        <v>1271</v>
      </c>
      <c r="I304" t="s">
        <v>810</v>
      </c>
      <c r="J304" t="s">
        <v>811</v>
      </c>
    </row>
    <row r="305" spans="6:10">
      <c r="F305" s="59">
        <v>304</v>
      </c>
      <c r="G305" t="s">
        <v>791</v>
      </c>
      <c r="H305" t="s">
        <v>1272</v>
      </c>
      <c r="I305" t="s">
        <v>791</v>
      </c>
      <c r="J305" t="s">
        <v>812</v>
      </c>
    </row>
    <row r="306" spans="6:10">
      <c r="F306" s="59">
        <v>305</v>
      </c>
      <c r="G306" t="s">
        <v>791</v>
      </c>
      <c r="H306" t="s">
        <v>1273</v>
      </c>
      <c r="I306" t="s">
        <v>813</v>
      </c>
      <c r="J306" t="s">
        <v>814</v>
      </c>
    </row>
    <row r="307" spans="6:10">
      <c r="F307" s="59">
        <v>306</v>
      </c>
      <c r="G307" t="s">
        <v>791</v>
      </c>
      <c r="H307" t="s">
        <v>1274</v>
      </c>
      <c r="I307" t="s">
        <v>815</v>
      </c>
      <c r="J307" t="s">
        <v>816</v>
      </c>
    </row>
    <row r="308" spans="6:10">
      <c r="F308" s="59">
        <v>307</v>
      </c>
      <c r="G308" t="s">
        <v>791</v>
      </c>
      <c r="H308" t="s">
        <v>1275</v>
      </c>
      <c r="I308" t="s">
        <v>817</v>
      </c>
      <c r="J308" t="s">
        <v>818</v>
      </c>
    </row>
    <row r="309" spans="6:10">
      <c r="F309" s="59">
        <v>308</v>
      </c>
      <c r="G309" t="s">
        <v>791</v>
      </c>
      <c r="H309" t="s">
        <v>1276</v>
      </c>
      <c r="I309" t="s">
        <v>819</v>
      </c>
      <c r="J309" t="s">
        <v>820</v>
      </c>
    </row>
    <row r="310" spans="6:10">
      <c r="F310" s="59">
        <v>309</v>
      </c>
      <c r="G310" t="s">
        <v>791</v>
      </c>
      <c r="H310" t="s">
        <v>1277</v>
      </c>
      <c r="I310" t="s">
        <v>821</v>
      </c>
      <c r="J310" t="s">
        <v>822</v>
      </c>
    </row>
    <row r="311" spans="6:10">
      <c r="F311" s="59">
        <v>310</v>
      </c>
      <c r="G311" t="s">
        <v>791</v>
      </c>
      <c r="H311" t="s">
        <v>1278</v>
      </c>
      <c r="I311" t="s">
        <v>823</v>
      </c>
      <c r="J311" t="s">
        <v>824</v>
      </c>
    </row>
    <row r="312" spans="6:10">
      <c r="F312" s="59">
        <v>311</v>
      </c>
      <c r="G312" t="s">
        <v>825</v>
      </c>
      <c r="H312" t="s">
        <v>1279</v>
      </c>
      <c r="I312" t="s">
        <v>826</v>
      </c>
      <c r="J312" t="s">
        <v>827</v>
      </c>
    </row>
    <row r="313" spans="6:10">
      <c r="F313" s="59">
        <v>312</v>
      </c>
      <c r="G313" t="s">
        <v>825</v>
      </c>
      <c r="H313" t="s">
        <v>1280</v>
      </c>
      <c r="I313" t="s">
        <v>828</v>
      </c>
      <c r="J313" t="s">
        <v>829</v>
      </c>
    </row>
    <row r="314" spans="6:10">
      <c r="F314" s="59">
        <v>313</v>
      </c>
      <c r="G314" t="s">
        <v>825</v>
      </c>
      <c r="H314" t="s">
        <v>1281</v>
      </c>
      <c r="I314" t="s">
        <v>830</v>
      </c>
      <c r="J314" t="s">
        <v>831</v>
      </c>
    </row>
    <row r="315" spans="6:10">
      <c r="F315" s="59">
        <v>314</v>
      </c>
      <c r="G315" t="s">
        <v>825</v>
      </c>
      <c r="H315" t="s">
        <v>1282</v>
      </c>
      <c r="I315" t="s">
        <v>832</v>
      </c>
      <c r="J315" t="s">
        <v>833</v>
      </c>
    </row>
    <row r="316" spans="6:10">
      <c r="F316" s="59">
        <v>315</v>
      </c>
      <c r="G316" t="s">
        <v>825</v>
      </c>
      <c r="H316" t="s">
        <v>1283</v>
      </c>
      <c r="I316" t="s">
        <v>834</v>
      </c>
      <c r="J316" t="s">
        <v>835</v>
      </c>
    </row>
    <row r="317" spans="6:10">
      <c r="F317" s="59">
        <v>316</v>
      </c>
      <c r="G317" t="s">
        <v>825</v>
      </c>
      <c r="H317" t="s">
        <v>1284</v>
      </c>
      <c r="I317" t="s">
        <v>836</v>
      </c>
      <c r="J317" t="s">
        <v>837</v>
      </c>
    </row>
    <row r="318" spans="6:10">
      <c r="F318" s="59">
        <v>317</v>
      </c>
      <c r="G318" t="s">
        <v>825</v>
      </c>
      <c r="H318" t="s">
        <v>1285</v>
      </c>
      <c r="I318" t="s">
        <v>838</v>
      </c>
      <c r="J318" t="s">
        <v>839</v>
      </c>
    </row>
    <row r="319" spans="6:10">
      <c r="F319" s="59">
        <v>318</v>
      </c>
      <c r="G319" t="s">
        <v>825</v>
      </c>
      <c r="H319" t="s">
        <v>1286</v>
      </c>
      <c r="I319" t="s">
        <v>840</v>
      </c>
      <c r="J319" t="s">
        <v>841</v>
      </c>
    </row>
    <row r="320" spans="6:10">
      <c r="F320" s="59">
        <v>319</v>
      </c>
      <c r="G320" t="s">
        <v>825</v>
      </c>
      <c r="H320" t="s">
        <v>1287</v>
      </c>
      <c r="I320" t="s">
        <v>842</v>
      </c>
      <c r="J320" t="s">
        <v>843</v>
      </c>
    </row>
    <row r="321" spans="6:10">
      <c r="F321" s="59">
        <v>320</v>
      </c>
      <c r="G321" t="s">
        <v>825</v>
      </c>
      <c r="H321" t="s">
        <v>1288</v>
      </c>
      <c r="I321" t="s">
        <v>844</v>
      </c>
      <c r="J321" t="s">
        <v>845</v>
      </c>
    </row>
    <row r="322" spans="6:10">
      <c r="F322" s="59">
        <v>321</v>
      </c>
      <c r="G322" t="s">
        <v>825</v>
      </c>
      <c r="H322" t="s">
        <v>1289</v>
      </c>
      <c r="I322" t="s">
        <v>846</v>
      </c>
      <c r="J322" t="s">
        <v>847</v>
      </c>
    </row>
    <row r="323" spans="6:10">
      <c r="F323" s="59">
        <v>322</v>
      </c>
      <c r="G323" t="s">
        <v>825</v>
      </c>
      <c r="H323" t="s">
        <v>1290</v>
      </c>
      <c r="I323" t="s">
        <v>848</v>
      </c>
      <c r="J323" t="s">
        <v>849</v>
      </c>
    </row>
    <row r="324" spans="6:10">
      <c r="F324" s="59">
        <v>323</v>
      </c>
      <c r="G324" t="s">
        <v>825</v>
      </c>
      <c r="H324" t="s">
        <v>1291</v>
      </c>
      <c r="I324" t="s">
        <v>825</v>
      </c>
      <c r="J324" t="s">
        <v>850</v>
      </c>
    </row>
    <row r="325" spans="6:10">
      <c r="F325" s="59">
        <v>324</v>
      </c>
      <c r="G325" t="s">
        <v>851</v>
      </c>
      <c r="H325" t="s">
        <v>1292</v>
      </c>
      <c r="I325" t="s">
        <v>852</v>
      </c>
      <c r="J325" t="s">
        <v>853</v>
      </c>
    </row>
    <row r="326" spans="6:10">
      <c r="F326" s="59">
        <v>325</v>
      </c>
      <c r="G326" t="s">
        <v>851</v>
      </c>
      <c r="H326" t="s">
        <v>1293</v>
      </c>
      <c r="I326" t="s">
        <v>854</v>
      </c>
      <c r="J326" t="s">
        <v>855</v>
      </c>
    </row>
    <row r="327" spans="6:10">
      <c r="F327" s="59">
        <v>326</v>
      </c>
      <c r="G327" t="s">
        <v>851</v>
      </c>
      <c r="H327" t="s">
        <v>1294</v>
      </c>
      <c r="I327" t="s">
        <v>856</v>
      </c>
      <c r="J327" t="s">
        <v>857</v>
      </c>
    </row>
    <row r="328" spans="6:10">
      <c r="F328" s="59">
        <v>327</v>
      </c>
      <c r="G328" t="s">
        <v>851</v>
      </c>
      <c r="H328" t="s">
        <v>1295</v>
      </c>
      <c r="I328" t="s">
        <v>858</v>
      </c>
      <c r="J328" t="s">
        <v>859</v>
      </c>
    </row>
    <row r="329" spans="6:10">
      <c r="F329" s="59">
        <v>328</v>
      </c>
      <c r="G329" t="s">
        <v>851</v>
      </c>
      <c r="H329" t="s">
        <v>1296</v>
      </c>
      <c r="I329" t="s">
        <v>860</v>
      </c>
      <c r="J329" t="s">
        <v>861</v>
      </c>
    </row>
    <row r="330" spans="6:10">
      <c r="F330" s="59">
        <v>329</v>
      </c>
      <c r="G330" t="s">
        <v>851</v>
      </c>
      <c r="H330" t="s">
        <v>1297</v>
      </c>
      <c r="I330" t="s">
        <v>862</v>
      </c>
      <c r="J330" t="s">
        <v>863</v>
      </c>
    </row>
    <row r="331" spans="6:10">
      <c r="F331" s="59">
        <v>330</v>
      </c>
      <c r="G331" t="s">
        <v>851</v>
      </c>
      <c r="H331" t="s">
        <v>1298</v>
      </c>
      <c r="I331" t="s">
        <v>203</v>
      </c>
      <c r="J331" t="s">
        <v>864</v>
      </c>
    </row>
    <row r="332" spans="6:10">
      <c r="F332" s="59">
        <v>331</v>
      </c>
      <c r="G332" t="s">
        <v>851</v>
      </c>
      <c r="H332" t="s">
        <v>1299</v>
      </c>
      <c r="I332" t="s">
        <v>865</v>
      </c>
      <c r="J332" t="s">
        <v>866</v>
      </c>
    </row>
    <row r="333" spans="6:10">
      <c r="F333" s="59">
        <v>332</v>
      </c>
      <c r="G333" t="s">
        <v>851</v>
      </c>
      <c r="H333" t="s">
        <v>1300</v>
      </c>
      <c r="I333" t="s">
        <v>867</v>
      </c>
      <c r="J333" t="s">
        <v>868</v>
      </c>
    </row>
    <row r="334" spans="6:10">
      <c r="F334" s="59">
        <v>333</v>
      </c>
      <c r="G334" t="s">
        <v>869</v>
      </c>
      <c r="H334" t="s">
        <v>1301</v>
      </c>
      <c r="I334" t="s">
        <v>870</v>
      </c>
      <c r="J334" t="s">
        <v>871</v>
      </c>
    </row>
    <row r="335" spans="6:10">
      <c r="F335" s="59">
        <v>334</v>
      </c>
      <c r="G335" t="s">
        <v>869</v>
      </c>
      <c r="H335" t="s">
        <v>1302</v>
      </c>
      <c r="I335" t="s">
        <v>872</v>
      </c>
      <c r="J335" t="s">
        <v>873</v>
      </c>
    </row>
    <row r="336" spans="6:10">
      <c r="F336" s="59">
        <v>335</v>
      </c>
      <c r="G336" t="s">
        <v>869</v>
      </c>
      <c r="H336" t="s">
        <v>1303</v>
      </c>
      <c r="I336" t="s">
        <v>874</v>
      </c>
      <c r="J336" t="s">
        <v>875</v>
      </c>
    </row>
    <row r="337" spans="6:10">
      <c r="F337" s="59">
        <v>336</v>
      </c>
      <c r="G337" t="s">
        <v>869</v>
      </c>
      <c r="H337" t="s">
        <v>1304</v>
      </c>
      <c r="I337" t="s">
        <v>202</v>
      </c>
      <c r="J337" t="s">
        <v>876</v>
      </c>
    </row>
    <row r="338" spans="6:10">
      <c r="F338" s="59">
        <v>337</v>
      </c>
      <c r="G338" t="s">
        <v>869</v>
      </c>
      <c r="H338" t="s">
        <v>1305</v>
      </c>
      <c r="I338" t="s">
        <v>877</v>
      </c>
      <c r="J338" t="s">
        <v>878</v>
      </c>
    </row>
    <row r="339" spans="6:10">
      <c r="F339" s="59">
        <v>338</v>
      </c>
      <c r="G339" t="s">
        <v>869</v>
      </c>
      <c r="H339" t="s">
        <v>1306</v>
      </c>
      <c r="I339" t="s">
        <v>879</v>
      </c>
      <c r="J339" t="s">
        <v>880</v>
      </c>
    </row>
    <row r="340" spans="6:10">
      <c r="F340" s="59">
        <v>339</v>
      </c>
      <c r="G340" t="s">
        <v>869</v>
      </c>
      <c r="H340" t="s">
        <v>1307</v>
      </c>
      <c r="I340" t="s">
        <v>881</v>
      </c>
      <c r="J340" t="s">
        <v>882</v>
      </c>
    </row>
    <row r="341" spans="6:10">
      <c r="F341" s="59">
        <v>340</v>
      </c>
      <c r="G341" t="s">
        <v>869</v>
      </c>
      <c r="H341" t="s">
        <v>1308</v>
      </c>
      <c r="I341" t="s">
        <v>883</v>
      </c>
      <c r="J341" t="s">
        <v>884</v>
      </c>
    </row>
    <row r="342" spans="6:10">
      <c r="F342" s="59">
        <v>341</v>
      </c>
      <c r="G342" t="s">
        <v>869</v>
      </c>
      <c r="H342" t="s">
        <v>1309</v>
      </c>
      <c r="I342" t="s">
        <v>885</v>
      </c>
      <c r="J342" t="s">
        <v>886</v>
      </c>
    </row>
    <row r="343" spans="6:10">
      <c r="F343" s="59">
        <v>342</v>
      </c>
      <c r="G343" t="s">
        <v>869</v>
      </c>
      <c r="H343" t="s">
        <v>1310</v>
      </c>
      <c r="I343" t="s">
        <v>887</v>
      </c>
      <c r="J343" t="s">
        <v>888</v>
      </c>
    </row>
    <row r="344" spans="6:10">
      <c r="F344" s="59">
        <v>343</v>
      </c>
      <c r="G344" t="s">
        <v>869</v>
      </c>
      <c r="H344" t="s">
        <v>1311</v>
      </c>
      <c r="I344" t="s">
        <v>889</v>
      </c>
      <c r="J344" t="s">
        <v>890</v>
      </c>
    </row>
    <row r="345" spans="6:10">
      <c r="F345" s="59">
        <v>344</v>
      </c>
      <c r="G345" t="s">
        <v>869</v>
      </c>
      <c r="H345" t="s">
        <v>1312</v>
      </c>
      <c r="I345" t="s">
        <v>891</v>
      </c>
      <c r="J345" t="s">
        <v>892</v>
      </c>
    </row>
    <row r="346" spans="6:10">
      <c r="F346" s="59">
        <v>345</v>
      </c>
      <c r="G346" t="s">
        <v>869</v>
      </c>
      <c r="H346" t="s">
        <v>1313</v>
      </c>
      <c r="I346" t="s">
        <v>893</v>
      </c>
      <c r="J346" t="s">
        <v>894</v>
      </c>
    </row>
    <row r="347" spans="6:10">
      <c r="F347" s="59">
        <v>346</v>
      </c>
      <c r="G347" t="s">
        <v>869</v>
      </c>
      <c r="H347" t="s">
        <v>1314</v>
      </c>
      <c r="I347" t="s">
        <v>895</v>
      </c>
      <c r="J347" t="s">
        <v>896</v>
      </c>
    </row>
    <row r="348" spans="6:10">
      <c r="F348" s="59">
        <v>347</v>
      </c>
      <c r="G348" t="s">
        <v>869</v>
      </c>
      <c r="H348" t="s">
        <v>1315</v>
      </c>
      <c r="I348" t="s">
        <v>897</v>
      </c>
      <c r="J348" t="s">
        <v>898</v>
      </c>
    </row>
    <row r="349" spans="6:10">
      <c r="F349" s="59">
        <v>348</v>
      </c>
      <c r="G349" t="s">
        <v>869</v>
      </c>
      <c r="H349" t="s">
        <v>1316</v>
      </c>
      <c r="I349" t="s">
        <v>899</v>
      </c>
      <c r="J349" t="s">
        <v>900</v>
      </c>
    </row>
    <row r="350" spans="6:10">
      <c r="F350" s="59">
        <v>349</v>
      </c>
      <c r="G350" t="s">
        <v>901</v>
      </c>
      <c r="H350" t="s">
        <v>1317</v>
      </c>
      <c r="I350" t="s">
        <v>901</v>
      </c>
      <c r="J350" t="s">
        <v>902</v>
      </c>
    </row>
    <row r="351" spans="6:10">
      <c r="F351" s="59">
        <v>350</v>
      </c>
      <c r="G351" t="s">
        <v>901</v>
      </c>
      <c r="H351" t="s">
        <v>1318</v>
      </c>
      <c r="I351" t="s">
        <v>903</v>
      </c>
      <c r="J351" t="s">
        <v>904</v>
      </c>
    </row>
    <row r="352" spans="6:10">
      <c r="F352" s="59">
        <v>351</v>
      </c>
      <c r="G352" t="s">
        <v>901</v>
      </c>
      <c r="H352" t="s">
        <v>1319</v>
      </c>
      <c r="I352" t="s">
        <v>905</v>
      </c>
      <c r="J352" t="s">
        <v>906</v>
      </c>
    </row>
    <row r="353" spans="6:10">
      <c r="F353" s="59">
        <v>352</v>
      </c>
      <c r="G353" t="s">
        <v>901</v>
      </c>
      <c r="H353" t="s">
        <v>1320</v>
      </c>
      <c r="I353" t="s">
        <v>907</v>
      </c>
      <c r="J353" t="s">
        <v>908</v>
      </c>
    </row>
    <row r="354" spans="6:10">
      <c r="F354" s="59">
        <v>353</v>
      </c>
      <c r="G354" t="s">
        <v>901</v>
      </c>
      <c r="H354" t="s">
        <v>1321</v>
      </c>
      <c r="I354" t="s">
        <v>909</v>
      </c>
      <c r="J354" t="s">
        <v>910</v>
      </c>
    </row>
    <row r="355" spans="6:10">
      <c r="F355" s="59">
        <v>354</v>
      </c>
      <c r="G355" t="s">
        <v>901</v>
      </c>
      <c r="H355" t="s">
        <v>1322</v>
      </c>
      <c r="I355" t="s">
        <v>911</v>
      </c>
      <c r="J355" t="s">
        <v>912</v>
      </c>
    </row>
    <row r="356" spans="6:10">
      <c r="F356" s="59">
        <v>355</v>
      </c>
      <c r="G356" t="s">
        <v>901</v>
      </c>
      <c r="H356" t="s">
        <v>1323</v>
      </c>
      <c r="I356" t="s">
        <v>913</v>
      </c>
      <c r="J356" t="s">
        <v>914</v>
      </c>
    </row>
    <row r="357" spans="6:10">
      <c r="F357" s="59">
        <v>356</v>
      </c>
      <c r="G357" t="s">
        <v>901</v>
      </c>
      <c r="H357" t="s">
        <v>1324</v>
      </c>
      <c r="I357" t="s">
        <v>915</v>
      </c>
      <c r="J357" t="s">
        <v>916</v>
      </c>
    </row>
    <row r="358" spans="6:10">
      <c r="F358" s="59">
        <v>357</v>
      </c>
      <c r="G358" t="s">
        <v>901</v>
      </c>
      <c r="H358" t="s">
        <v>1325</v>
      </c>
      <c r="I358" t="s">
        <v>917</v>
      </c>
      <c r="J358" t="s">
        <v>918</v>
      </c>
    </row>
    <row r="359" spans="6:10">
      <c r="F359" s="59">
        <v>358</v>
      </c>
      <c r="G359" t="s">
        <v>901</v>
      </c>
      <c r="H359" t="s">
        <v>1326</v>
      </c>
      <c r="I359" t="s">
        <v>919</v>
      </c>
      <c r="J359" t="s">
        <v>920</v>
      </c>
    </row>
    <row r="360" spans="6:10">
      <c r="F360" s="59">
        <v>359</v>
      </c>
      <c r="G360" t="s">
        <v>901</v>
      </c>
      <c r="H360" t="s">
        <v>1327</v>
      </c>
      <c r="I360" t="s">
        <v>921</v>
      </c>
      <c r="J360" t="s">
        <v>922</v>
      </c>
    </row>
    <row r="361" spans="6:10">
      <c r="F361" s="59">
        <v>360</v>
      </c>
      <c r="G361" t="s">
        <v>901</v>
      </c>
      <c r="H361" t="s">
        <v>1328</v>
      </c>
      <c r="I361" t="s">
        <v>923</v>
      </c>
      <c r="J361" t="s">
        <v>924</v>
      </c>
    </row>
    <row r="362" spans="6:10">
      <c r="F362" s="59">
        <v>361</v>
      </c>
      <c r="G362" t="s">
        <v>901</v>
      </c>
      <c r="H362" t="s">
        <v>1329</v>
      </c>
      <c r="I362" t="s">
        <v>925</v>
      </c>
      <c r="J362" t="s">
        <v>926</v>
      </c>
    </row>
    <row r="363" spans="6:10">
      <c r="F363" s="59">
        <v>362</v>
      </c>
      <c r="G363" t="s">
        <v>901</v>
      </c>
      <c r="H363" t="s">
        <v>1330</v>
      </c>
      <c r="I363" t="s">
        <v>927</v>
      </c>
      <c r="J363" t="s">
        <v>928</v>
      </c>
    </row>
    <row r="364" spans="6:10">
      <c r="F364" s="59">
        <v>363</v>
      </c>
      <c r="G364" t="s">
        <v>901</v>
      </c>
      <c r="H364" t="s">
        <v>1331</v>
      </c>
      <c r="I364" t="s">
        <v>929</v>
      </c>
      <c r="J364" t="s">
        <v>930</v>
      </c>
    </row>
    <row r="365" spans="6:10">
      <c r="F365" s="59">
        <v>364</v>
      </c>
      <c r="G365" t="s">
        <v>901</v>
      </c>
      <c r="H365" t="s">
        <v>1332</v>
      </c>
      <c r="I365" t="s">
        <v>931</v>
      </c>
      <c r="J365" t="s">
        <v>932</v>
      </c>
    </row>
    <row r="366" spans="6:10">
      <c r="F366" s="59">
        <v>365</v>
      </c>
      <c r="G366" t="s">
        <v>901</v>
      </c>
      <c r="H366" t="s">
        <v>1333</v>
      </c>
      <c r="I366" t="s">
        <v>933</v>
      </c>
      <c r="J366" t="s">
        <v>934</v>
      </c>
    </row>
    <row r="367" spans="6:10">
      <c r="F367" s="59">
        <v>366</v>
      </c>
      <c r="G367" t="s">
        <v>935</v>
      </c>
      <c r="H367" t="s">
        <v>1334</v>
      </c>
      <c r="I367" t="s">
        <v>936</v>
      </c>
      <c r="J367" t="s">
        <v>937</v>
      </c>
    </row>
    <row r="368" spans="6:10">
      <c r="F368" s="59">
        <v>367</v>
      </c>
      <c r="G368" t="s">
        <v>935</v>
      </c>
      <c r="H368" t="s">
        <v>1335</v>
      </c>
      <c r="I368" t="s">
        <v>938</v>
      </c>
      <c r="J368" t="s">
        <v>939</v>
      </c>
    </row>
    <row r="369" spans="6:10">
      <c r="F369" s="59">
        <v>368</v>
      </c>
      <c r="G369" t="s">
        <v>935</v>
      </c>
      <c r="H369" t="s">
        <v>1336</v>
      </c>
      <c r="I369" t="s">
        <v>940</v>
      </c>
      <c r="J369" t="s">
        <v>941</v>
      </c>
    </row>
    <row r="370" spans="6:10">
      <c r="F370" s="59">
        <v>369</v>
      </c>
      <c r="G370" t="s">
        <v>935</v>
      </c>
      <c r="H370" t="s">
        <v>1337</v>
      </c>
      <c r="I370" t="s">
        <v>942</v>
      </c>
      <c r="J370" t="s">
        <v>943</v>
      </c>
    </row>
    <row r="371" spans="6:10">
      <c r="F371" s="59">
        <v>370</v>
      </c>
      <c r="G371" t="s">
        <v>935</v>
      </c>
      <c r="H371" t="s">
        <v>1338</v>
      </c>
      <c r="I371" t="s">
        <v>944</v>
      </c>
      <c r="J371" t="s">
        <v>945</v>
      </c>
    </row>
    <row r="372" spans="6:10">
      <c r="F372" s="59">
        <v>371</v>
      </c>
      <c r="G372" t="s">
        <v>935</v>
      </c>
      <c r="H372" t="s">
        <v>1339</v>
      </c>
      <c r="I372" t="s">
        <v>946</v>
      </c>
      <c r="J372" t="s">
        <v>947</v>
      </c>
    </row>
    <row r="373" spans="6:10">
      <c r="F373" s="59">
        <v>372</v>
      </c>
      <c r="G373" t="s">
        <v>935</v>
      </c>
      <c r="H373" t="s">
        <v>1340</v>
      </c>
      <c r="I373" t="s">
        <v>948</v>
      </c>
      <c r="J373" t="s">
        <v>949</v>
      </c>
    </row>
    <row r="374" spans="6:10">
      <c r="F374" s="59">
        <v>373</v>
      </c>
      <c r="G374" t="s">
        <v>935</v>
      </c>
      <c r="H374" t="s">
        <v>1341</v>
      </c>
      <c r="I374" t="s">
        <v>950</v>
      </c>
      <c r="J374" t="s">
        <v>951</v>
      </c>
    </row>
    <row r="375" spans="6:10">
      <c r="F375" s="59">
        <v>374</v>
      </c>
      <c r="G375" t="s">
        <v>935</v>
      </c>
      <c r="H375" t="s">
        <v>1342</v>
      </c>
      <c r="I375" t="s">
        <v>952</v>
      </c>
      <c r="J375" t="s">
        <v>953</v>
      </c>
    </row>
    <row r="376" spans="6:10">
      <c r="F376" s="59">
        <v>375</v>
      </c>
      <c r="G376" t="s">
        <v>935</v>
      </c>
      <c r="H376" t="s">
        <v>1343</v>
      </c>
      <c r="I376" t="s">
        <v>954</v>
      </c>
      <c r="J376" t="s">
        <v>955</v>
      </c>
    </row>
    <row r="377" spans="6:10">
      <c r="F377" s="59">
        <v>376</v>
      </c>
      <c r="G377" t="s">
        <v>935</v>
      </c>
      <c r="H377" t="s">
        <v>1344</v>
      </c>
      <c r="I377" t="s">
        <v>956</v>
      </c>
      <c r="J377" t="s">
        <v>957</v>
      </c>
    </row>
    <row r="378" spans="6:10">
      <c r="F378" s="59">
        <v>377</v>
      </c>
      <c r="G378" t="s">
        <v>935</v>
      </c>
      <c r="H378" t="s">
        <v>1345</v>
      </c>
      <c r="I378" t="s">
        <v>958</v>
      </c>
      <c r="J378" t="s">
        <v>959</v>
      </c>
    </row>
    <row r="379" spans="6:10">
      <c r="F379" s="59">
        <v>378</v>
      </c>
      <c r="G379" t="s">
        <v>935</v>
      </c>
      <c r="H379" t="s">
        <v>1346</v>
      </c>
      <c r="I379" t="s">
        <v>960</v>
      </c>
      <c r="J379" t="s">
        <v>961</v>
      </c>
    </row>
    <row r="380" spans="6:10">
      <c r="F380" s="59">
        <v>379</v>
      </c>
      <c r="G380" t="s">
        <v>935</v>
      </c>
      <c r="H380" t="s">
        <v>1347</v>
      </c>
      <c r="I380" t="s">
        <v>962</v>
      </c>
      <c r="J380" t="s">
        <v>963</v>
      </c>
    </row>
    <row r="381" spans="6:10">
      <c r="F381" s="59">
        <v>380</v>
      </c>
      <c r="G381" t="s">
        <v>935</v>
      </c>
      <c r="H381" t="s">
        <v>1348</v>
      </c>
      <c r="I381" t="s">
        <v>964</v>
      </c>
      <c r="J381" t="s">
        <v>965</v>
      </c>
    </row>
    <row r="382" spans="6:10">
      <c r="F382" s="59">
        <v>381</v>
      </c>
      <c r="G382" t="s">
        <v>935</v>
      </c>
      <c r="H382" t="s">
        <v>1349</v>
      </c>
      <c r="I382" t="s">
        <v>966</v>
      </c>
      <c r="J382" t="s">
        <v>967</v>
      </c>
    </row>
    <row r="383" spans="6:10">
      <c r="F383" s="59">
        <v>382</v>
      </c>
      <c r="G383" t="s">
        <v>935</v>
      </c>
      <c r="H383" t="s">
        <v>1350</v>
      </c>
      <c r="I383" t="s">
        <v>968</v>
      </c>
      <c r="J383" t="s">
        <v>969</v>
      </c>
    </row>
    <row r="384" spans="6:10">
      <c r="F384" s="59">
        <v>383</v>
      </c>
      <c r="G384" t="s">
        <v>935</v>
      </c>
      <c r="H384" t="s">
        <v>1351</v>
      </c>
      <c r="I384" t="s">
        <v>970</v>
      </c>
      <c r="J384" t="s">
        <v>971</v>
      </c>
    </row>
    <row r="385" spans="6:10">
      <c r="F385" s="59">
        <v>384</v>
      </c>
      <c r="G385" t="s">
        <v>935</v>
      </c>
      <c r="H385" t="s">
        <v>1352</v>
      </c>
      <c r="I385" t="s">
        <v>972</v>
      </c>
      <c r="J385" t="s">
        <v>973</v>
      </c>
    </row>
    <row r="386" spans="6:10">
      <c r="F386" s="59">
        <v>385</v>
      </c>
      <c r="G386" t="s">
        <v>935</v>
      </c>
      <c r="H386" t="s">
        <v>1353</v>
      </c>
      <c r="I386" t="s">
        <v>974</v>
      </c>
      <c r="J386" t="s">
        <v>975</v>
      </c>
    </row>
    <row r="387" spans="6:10">
      <c r="F387" s="59">
        <v>386</v>
      </c>
      <c r="G387" t="s">
        <v>976</v>
      </c>
      <c r="H387" t="s">
        <v>1354</v>
      </c>
      <c r="I387" t="s">
        <v>977</v>
      </c>
      <c r="J387" t="s">
        <v>978</v>
      </c>
    </row>
    <row r="388" spans="6:10">
      <c r="F388" s="59">
        <v>387</v>
      </c>
      <c r="G388" t="s">
        <v>976</v>
      </c>
      <c r="H388" t="s">
        <v>1355</v>
      </c>
      <c r="I388" t="s">
        <v>979</v>
      </c>
      <c r="J388" t="s">
        <v>980</v>
      </c>
    </row>
    <row r="389" spans="6:10">
      <c r="F389" s="59">
        <v>388</v>
      </c>
      <c r="G389" t="s">
        <v>976</v>
      </c>
      <c r="H389" t="s">
        <v>1356</v>
      </c>
      <c r="I389" t="s">
        <v>976</v>
      </c>
      <c r="J389" t="s">
        <v>981</v>
      </c>
    </row>
    <row r="390" spans="6:10">
      <c r="F390" s="59">
        <v>389</v>
      </c>
      <c r="G390" t="s">
        <v>976</v>
      </c>
      <c r="H390" t="s">
        <v>1357</v>
      </c>
      <c r="I390" t="s">
        <v>982</v>
      </c>
      <c r="J390" t="s">
        <v>983</v>
      </c>
    </row>
    <row r="391" spans="6:10">
      <c r="F391" s="59">
        <v>390</v>
      </c>
      <c r="G391" t="s">
        <v>976</v>
      </c>
      <c r="H391" t="s">
        <v>1358</v>
      </c>
      <c r="I391" t="s">
        <v>984</v>
      </c>
      <c r="J391" t="s">
        <v>985</v>
      </c>
    </row>
    <row r="392" spans="6:10">
      <c r="F392" s="59">
        <v>391</v>
      </c>
      <c r="G392" t="s">
        <v>976</v>
      </c>
      <c r="H392" t="s">
        <v>1359</v>
      </c>
      <c r="I392" t="s">
        <v>986</v>
      </c>
      <c r="J392" t="s">
        <v>987</v>
      </c>
    </row>
    <row r="393" spans="6:10">
      <c r="F393" s="59">
        <v>392</v>
      </c>
      <c r="G393" t="s">
        <v>976</v>
      </c>
      <c r="H393" t="s">
        <v>1360</v>
      </c>
      <c r="I393" t="s">
        <v>988</v>
      </c>
      <c r="J393" t="s">
        <v>989</v>
      </c>
    </row>
    <row r="394" spans="6:10">
      <c r="F394" s="59">
        <v>393</v>
      </c>
      <c r="G394" t="s">
        <v>976</v>
      </c>
      <c r="H394" t="s">
        <v>1361</v>
      </c>
      <c r="I394" t="s">
        <v>990</v>
      </c>
      <c r="J394" t="s">
        <v>991</v>
      </c>
    </row>
    <row r="395" spans="6:10">
      <c r="F395" s="59">
        <v>394</v>
      </c>
      <c r="G395" t="s">
        <v>976</v>
      </c>
      <c r="H395" t="s">
        <v>1362</v>
      </c>
      <c r="I395" t="s">
        <v>992</v>
      </c>
      <c r="J395" t="s">
        <v>993</v>
      </c>
    </row>
    <row r="396" spans="6:10">
      <c r="F396" s="59">
        <v>395</v>
      </c>
      <c r="G396" t="s">
        <v>976</v>
      </c>
      <c r="H396" t="s">
        <v>1363</v>
      </c>
      <c r="I396" t="s">
        <v>994</v>
      </c>
      <c r="J396" t="s">
        <v>995</v>
      </c>
    </row>
    <row r="397" spans="6:10">
      <c r="F397" s="59">
        <v>396</v>
      </c>
      <c r="G397" t="s">
        <v>976</v>
      </c>
      <c r="H397" t="s">
        <v>1364</v>
      </c>
      <c r="I397" t="s">
        <v>996</v>
      </c>
      <c r="J397" t="s">
        <v>997</v>
      </c>
    </row>
    <row r="398" spans="6:10">
      <c r="F398" s="59">
        <v>397</v>
      </c>
      <c r="G398" t="s">
        <v>976</v>
      </c>
      <c r="H398" t="s">
        <v>1365</v>
      </c>
      <c r="I398" t="s">
        <v>998</v>
      </c>
      <c r="J398" t="s">
        <v>999</v>
      </c>
    </row>
    <row r="399" spans="6:10">
      <c r="F399" s="59">
        <v>398</v>
      </c>
      <c r="G399" t="s">
        <v>976</v>
      </c>
      <c r="H399" t="s">
        <v>1366</v>
      </c>
      <c r="I399" t="s">
        <v>1000</v>
      </c>
      <c r="J399" t="s">
        <v>1001</v>
      </c>
    </row>
    <row r="400" spans="6:10">
      <c r="F400" s="59">
        <v>399</v>
      </c>
      <c r="G400" t="s">
        <v>976</v>
      </c>
      <c r="H400" t="s">
        <v>1367</v>
      </c>
      <c r="I400" t="s">
        <v>1002</v>
      </c>
      <c r="J400" t="s">
        <v>1003</v>
      </c>
    </row>
    <row r="401" spans="6:10">
      <c r="F401" s="59">
        <v>400</v>
      </c>
      <c r="G401" t="s">
        <v>976</v>
      </c>
      <c r="H401" t="s">
        <v>1368</v>
      </c>
      <c r="I401" t="s">
        <v>1004</v>
      </c>
      <c r="J401" t="s">
        <v>1005</v>
      </c>
    </row>
    <row r="402" spans="6:10">
      <c r="F402" s="59">
        <v>401</v>
      </c>
      <c r="G402" t="s">
        <v>976</v>
      </c>
      <c r="H402" t="s">
        <v>1369</v>
      </c>
      <c r="I402" t="s">
        <v>1006</v>
      </c>
      <c r="J402" t="s">
        <v>1007</v>
      </c>
    </row>
    <row r="403" spans="6:10">
      <c r="F403" s="59">
        <v>402</v>
      </c>
      <c r="G403" t="s">
        <v>976</v>
      </c>
      <c r="H403" t="s">
        <v>1370</v>
      </c>
      <c r="I403" t="s">
        <v>1008</v>
      </c>
      <c r="J403" t="s">
        <v>1009</v>
      </c>
    </row>
    <row r="404" spans="6:10">
      <c r="F404" s="59">
        <v>403</v>
      </c>
      <c r="G404" t="s">
        <v>976</v>
      </c>
      <c r="H404" t="s">
        <v>1371</v>
      </c>
      <c r="I404" t="s">
        <v>1010</v>
      </c>
      <c r="J404" t="s">
        <v>1011</v>
      </c>
    </row>
    <row r="405" spans="6:10">
      <c r="F405" s="59">
        <v>404</v>
      </c>
      <c r="G405" t="s">
        <v>976</v>
      </c>
      <c r="H405" t="s">
        <v>1372</v>
      </c>
      <c r="I405" t="s">
        <v>1012</v>
      </c>
      <c r="J405" t="s">
        <v>1013</v>
      </c>
    </row>
    <row r="406" spans="6:10">
      <c r="F406" s="59">
        <v>405</v>
      </c>
      <c r="G406" t="s">
        <v>976</v>
      </c>
      <c r="H406" t="s">
        <v>1373</v>
      </c>
      <c r="I406" t="s">
        <v>1014</v>
      </c>
      <c r="J406" t="s">
        <v>1015</v>
      </c>
    </row>
    <row r="407" spans="6:10">
      <c r="F407" s="59">
        <v>406</v>
      </c>
      <c r="G407" t="s">
        <v>976</v>
      </c>
      <c r="H407" t="s">
        <v>1374</v>
      </c>
      <c r="I407" t="s">
        <v>1016</v>
      </c>
      <c r="J407" t="s">
        <v>1017</v>
      </c>
    </row>
  </sheetData>
  <autoFilter ref="F1:J1" xr:uid="{13CAA8D5-F5D5-4125-8BBB-12AC84FC9FD7}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DD7C-D475-4A57-8295-372C4D273D6C}">
  <dimension ref="A1:U58"/>
  <sheetViews>
    <sheetView zoomScaleNormal="100" zoomScaleSheetLayoutView="100" workbookViewId="0">
      <pane ySplit="1" topLeftCell="A2" activePane="bottomLeft" state="frozen"/>
      <selection pane="bottomLeft" sqref="A1:I1"/>
    </sheetView>
  </sheetViews>
  <sheetFormatPr defaultColWidth="9.125" defaultRowHeight="12.75"/>
  <cols>
    <col min="1" max="1" width="11.875" style="277" customWidth="1"/>
    <col min="2" max="13" width="9.125" style="277"/>
    <col min="14" max="14" width="7" style="277" hidden="1" customWidth="1"/>
    <col min="15" max="17" width="4.625" style="277" hidden="1" customWidth="1"/>
    <col min="18" max="18" width="7" style="277" hidden="1" customWidth="1"/>
    <col min="19" max="21" width="4.625" style="277" hidden="1" customWidth="1"/>
    <col min="22" max="207" width="9.125" style="277"/>
    <col min="208" max="208" width="11.875" style="277" customWidth="1"/>
    <col min="209" max="217" width="9.125" style="277"/>
    <col min="218" max="218" width="2.375" style="277" customWidth="1"/>
    <col min="219" max="219" width="11.875" style="277" customWidth="1"/>
    <col min="220" max="228" width="9.125" style="277"/>
    <col min="229" max="229" width="2.375" style="277" customWidth="1"/>
    <col min="230" max="230" width="11.875" style="277" customWidth="1"/>
    <col min="231" max="239" width="9.125" style="277"/>
    <col min="240" max="240" width="3.25" style="277" customWidth="1"/>
    <col min="241" max="241" width="11.875" style="277" customWidth="1"/>
    <col min="242" max="250" width="9.125" style="277"/>
    <col min="251" max="251" width="3.25" style="277" customWidth="1"/>
    <col min="252" max="252" width="11.875" style="277" customWidth="1"/>
    <col min="253" max="463" width="9.125" style="277"/>
    <col min="464" max="464" width="11.875" style="277" customWidth="1"/>
    <col min="465" max="473" width="9.125" style="277"/>
    <col min="474" max="474" width="2.375" style="277" customWidth="1"/>
    <col min="475" max="475" width="11.875" style="277" customWidth="1"/>
    <col min="476" max="484" width="9.125" style="277"/>
    <col min="485" max="485" width="2.375" style="277" customWidth="1"/>
    <col min="486" max="486" width="11.875" style="277" customWidth="1"/>
    <col min="487" max="495" width="9.125" style="277"/>
    <col min="496" max="496" width="3.25" style="277" customWidth="1"/>
    <col min="497" max="497" width="11.875" style="277" customWidth="1"/>
    <col min="498" max="506" width="9.125" style="277"/>
    <col min="507" max="507" width="3.25" style="277" customWidth="1"/>
    <col min="508" max="508" width="11.875" style="277" customWidth="1"/>
    <col min="509" max="719" width="9.125" style="277"/>
    <col min="720" max="720" width="11.875" style="277" customWidth="1"/>
    <col min="721" max="729" width="9.125" style="277"/>
    <col min="730" max="730" width="2.375" style="277" customWidth="1"/>
    <col min="731" max="731" width="11.875" style="277" customWidth="1"/>
    <col min="732" max="740" width="9.125" style="277"/>
    <col min="741" max="741" width="2.375" style="277" customWidth="1"/>
    <col min="742" max="742" width="11.875" style="277" customWidth="1"/>
    <col min="743" max="751" width="9.125" style="277"/>
    <col min="752" max="752" width="3.25" style="277" customWidth="1"/>
    <col min="753" max="753" width="11.875" style="277" customWidth="1"/>
    <col min="754" max="762" width="9.125" style="277"/>
    <col min="763" max="763" width="3.25" style="277" customWidth="1"/>
    <col min="764" max="764" width="11.875" style="277" customWidth="1"/>
    <col min="765" max="975" width="9.125" style="277"/>
    <col min="976" max="976" width="11.875" style="277" customWidth="1"/>
    <col min="977" max="985" width="9.125" style="277"/>
    <col min="986" max="986" width="2.375" style="277" customWidth="1"/>
    <col min="987" max="987" width="11.875" style="277" customWidth="1"/>
    <col min="988" max="996" width="9.125" style="277"/>
    <col min="997" max="997" width="2.375" style="277" customWidth="1"/>
    <col min="998" max="998" width="11.875" style="277" customWidth="1"/>
    <col min="999" max="1007" width="9.125" style="277"/>
    <col min="1008" max="1008" width="3.25" style="277" customWidth="1"/>
    <col min="1009" max="1009" width="11.875" style="277" customWidth="1"/>
    <col min="1010" max="1018" width="9.125" style="277"/>
    <col min="1019" max="1019" width="3.25" style="277" customWidth="1"/>
    <col min="1020" max="1020" width="11.875" style="277" customWidth="1"/>
    <col min="1021" max="1231" width="9.125" style="277"/>
    <col min="1232" max="1232" width="11.875" style="277" customWidth="1"/>
    <col min="1233" max="1241" width="9.125" style="277"/>
    <col min="1242" max="1242" width="2.375" style="277" customWidth="1"/>
    <col min="1243" max="1243" width="11.875" style="277" customWidth="1"/>
    <col min="1244" max="1252" width="9.125" style="277"/>
    <col min="1253" max="1253" width="2.375" style="277" customWidth="1"/>
    <col min="1254" max="1254" width="11.875" style="277" customWidth="1"/>
    <col min="1255" max="1263" width="9.125" style="277"/>
    <col min="1264" max="1264" width="3.25" style="277" customWidth="1"/>
    <col min="1265" max="1265" width="11.875" style="277" customWidth="1"/>
    <col min="1266" max="1274" width="9.125" style="277"/>
    <col min="1275" max="1275" width="3.25" style="277" customWidth="1"/>
    <col min="1276" max="1276" width="11.875" style="277" customWidth="1"/>
    <col min="1277" max="1487" width="9.125" style="277"/>
    <col min="1488" max="1488" width="11.875" style="277" customWidth="1"/>
    <col min="1489" max="1497" width="9.125" style="277"/>
    <col min="1498" max="1498" width="2.375" style="277" customWidth="1"/>
    <col min="1499" max="1499" width="11.875" style="277" customWidth="1"/>
    <col min="1500" max="1508" width="9.125" style="277"/>
    <col min="1509" max="1509" width="2.375" style="277" customWidth="1"/>
    <col min="1510" max="1510" width="11.875" style="277" customWidth="1"/>
    <col min="1511" max="1519" width="9.125" style="277"/>
    <col min="1520" max="1520" width="3.25" style="277" customWidth="1"/>
    <col min="1521" max="1521" width="11.875" style="277" customWidth="1"/>
    <col min="1522" max="1530" width="9.125" style="277"/>
    <col min="1531" max="1531" width="3.25" style="277" customWidth="1"/>
    <col min="1532" max="1532" width="11.875" style="277" customWidth="1"/>
    <col min="1533" max="1743" width="9.125" style="277"/>
    <col min="1744" max="1744" width="11.875" style="277" customWidth="1"/>
    <col min="1745" max="1753" width="9.125" style="277"/>
    <col min="1754" max="1754" width="2.375" style="277" customWidth="1"/>
    <col min="1755" max="1755" width="11.875" style="277" customWidth="1"/>
    <col min="1756" max="1764" width="9.125" style="277"/>
    <col min="1765" max="1765" width="2.375" style="277" customWidth="1"/>
    <col min="1766" max="1766" width="11.875" style="277" customWidth="1"/>
    <col min="1767" max="1775" width="9.125" style="277"/>
    <col min="1776" max="1776" width="3.25" style="277" customWidth="1"/>
    <col min="1777" max="1777" width="11.875" style="277" customWidth="1"/>
    <col min="1778" max="1786" width="9.125" style="277"/>
    <col min="1787" max="1787" width="3.25" style="277" customWidth="1"/>
    <col min="1788" max="1788" width="11.875" style="277" customWidth="1"/>
    <col min="1789" max="1999" width="9.125" style="277"/>
    <col min="2000" max="2000" width="11.875" style="277" customWidth="1"/>
    <col min="2001" max="2009" width="9.125" style="277"/>
    <col min="2010" max="2010" width="2.375" style="277" customWidth="1"/>
    <col min="2011" max="2011" width="11.875" style="277" customWidth="1"/>
    <col min="2012" max="2020" width="9.125" style="277"/>
    <col min="2021" max="2021" width="2.375" style="277" customWidth="1"/>
    <col min="2022" max="2022" width="11.875" style="277" customWidth="1"/>
    <col min="2023" max="2031" width="9.125" style="277"/>
    <col min="2032" max="2032" width="3.25" style="277" customWidth="1"/>
    <col min="2033" max="2033" width="11.875" style="277" customWidth="1"/>
    <col min="2034" max="2042" width="9.125" style="277"/>
    <col min="2043" max="2043" width="3.25" style="277" customWidth="1"/>
    <col min="2044" max="2044" width="11.875" style="277" customWidth="1"/>
    <col min="2045" max="2255" width="9.125" style="277"/>
    <col min="2256" max="2256" width="11.875" style="277" customWidth="1"/>
    <col min="2257" max="2265" width="9.125" style="277"/>
    <col min="2266" max="2266" width="2.375" style="277" customWidth="1"/>
    <col min="2267" max="2267" width="11.875" style="277" customWidth="1"/>
    <col min="2268" max="2276" width="9.125" style="277"/>
    <col min="2277" max="2277" width="2.375" style="277" customWidth="1"/>
    <col min="2278" max="2278" width="11.875" style="277" customWidth="1"/>
    <col min="2279" max="2287" width="9.125" style="277"/>
    <col min="2288" max="2288" width="3.25" style="277" customWidth="1"/>
    <col min="2289" max="2289" width="11.875" style="277" customWidth="1"/>
    <col min="2290" max="2298" width="9.125" style="277"/>
    <col min="2299" max="2299" width="3.25" style="277" customWidth="1"/>
    <col min="2300" max="2300" width="11.875" style="277" customWidth="1"/>
    <col min="2301" max="2511" width="9.125" style="277"/>
    <col min="2512" max="2512" width="11.875" style="277" customWidth="1"/>
    <col min="2513" max="2521" width="9.125" style="277"/>
    <col min="2522" max="2522" width="2.375" style="277" customWidth="1"/>
    <col min="2523" max="2523" width="11.875" style="277" customWidth="1"/>
    <col min="2524" max="2532" width="9.125" style="277"/>
    <col min="2533" max="2533" width="2.375" style="277" customWidth="1"/>
    <col min="2534" max="2534" width="11.875" style="277" customWidth="1"/>
    <col min="2535" max="2543" width="9.125" style="277"/>
    <col min="2544" max="2544" width="3.25" style="277" customWidth="1"/>
    <col min="2545" max="2545" width="11.875" style="277" customWidth="1"/>
    <col min="2546" max="2554" width="9.125" style="277"/>
    <col min="2555" max="2555" width="3.25" style="277" customWidth="1"/>
    <col min="2556" max="2556" width="11.875" style="277" customWidth="1"/>
    <col min="2557" max="2767" width="9.125" style="277"/>
    <col min="2768" max="2768" width="11.875" style="277" customWidth="1"/>
    <col min="2769" max="2777" width="9.125" style="277"/>
    <col min="2778" max="2778" width="2.375" style="277" customWidth="1"/>
    <col min="2779" max="2779" width="11.875" style="277" customWidth="1"/>
    <col min="2780" max="2788" width="9.125" style="277"/>
    <col min="2789" max="2789" width="2.375" style="277" customWidth="1"/>
    <col min="2790" max="2790" width="11.875" style="277" customWidth="1"/>
    <col min="2791" max="2799" width="9.125" style="277"/>
    <col min="2800" max="2800" width="3.25" style="277" customWidth="1"/>
    <col min="2801" max="2801" width="11.875" style="277" customWidth="1"/>
    <col min="2802" max="2810" width="9.125" style="277"/>
    <col min="2811" max="2811" width="3.25" style="277" customWidth="1"/>
    <col min="2812" max="2812" width="11.875" style="277" customWidth="1"/>
    <col min="2813" max="3023" width="9.125" style="277"/>
    <col min="3024" max="3024" width="11.875" style="277" customWidth="1"/>
    <col min="3025" max="3033" width="9.125" style="277"/>
    <col min="3034" max="3034" width="2.375" style="277" customWidth="1"/>
    <col min="3035" max="3035" width="11.875" style="277" customWidth="1"/>
    <col min="3036" max="3044" width="9.125" style="277"/>
    <col min="3045" max="3045" width="2.375" style="277" customWidth="1"/>
    <col min="3046" max="3046" width="11.875" style="277" customWidth="1"/>
    <col min="3047" max="3055" width="9.125" style="277"/>
    <col min="3056" max="3056" width="3.25" style="277" customWidth="1"/>
    <col min="3057" max="3057" width="11.875" style="277" customWidth="1"/>
    <col min="3058" max="3066" width="9.125" style="277"/>
    <col min="3067" max="3067" width="3.25" style="277" customWidth="1"/>
    <col min="3068" max="3068" width="11.875" style="277" customWidth="1"/>
    <col min="3069" max="3279" width="9.125" style="277"/>
    <col min="3280" max="3280" width="11.875" style="277" customWidth="1"/>
    <col min="3281" max="3289" width="9.125" style="277"/>
    <col min="3290" max="3290" width="2.375" style="277" customWidth="1"/>
    <col min="3291" max="3291" width="11.875" style="277" customWidth="1"/>
    <col min="3292" max="3300" width="9.125" style="277"/>
    <col min="3301" max="3301" width="2.375" style="277" customWidth="1"/>
    <col min="3302" max="3302" width="11.875" style="277" customWidth="1"/>
    <col min="3303" max="3311" width="9.125" style="277"/>
    <col min="3312" max="3312" width="3.25" style="277" customWidth="1"/>
    <col min="3313" max="3313" width="11.875" style="277" customWidth="1"/>
    <col min="3314" max="3322" width="9.125" style="277"/>
    <col min="3323" max="3323" width="3.25" style="277" customWidth="1"/>
    <col min="3324" max="3324" width="11.875" style="277" customWidth="1"/>
    <col min="3325" max="3535" width="9.125" style="277"/>
    <col min="3536" max="3536" width="11.875" style="277" customWidth="1"/>
    <col min="3537" max="3545" width="9.125" style="277"/>
    <col min="3546" max="3546" width="2.375" style="277" customWidth="1"/>
    <col min="3547" max="3547" width="11.875" style="277" customWidth="1"/>
    <col min="3548" max="3556" width="9.125" style="277"/>
    <col min="3557" max="3557" width="2.375" style="277" customWidth="1"/>
    <col min="3558" max="3558" width="11.875" style="277" customWidth="1"/>
    <col min="3559" max="3567" width="9.125" style="277"/>
    <col min="3568" max="3568" width="3.25" style="277" customWidth="1"/>
    <col min="3569" max="3569" width="11.875" style="277" customWidth="1"/>
    <col min="3570" max="3578" width="9.125" style="277"/>
    <col min="3579" max="3579" width="3.25" style="277" customWidth="1"/>
    <col min="3580" max="3580" width="11.875" style="277" customWidth="1"/>
    <col min="3581" max="3791" width="9.125" style="277"/>
    <col min="3792" max="3792" width="11.875" style="277" customWidth="1"/>
    <col min="3793" max="3801" width="9.125" style="277"/>
    <col min="3802" max="3802" width="2.375" style="277" customWidth="1"/>
    <col min="3803" max="3803" width="11.875" style="277" customWidth="1"/>
    <col min="3804" max="3812" width="9.125" style="277"/>
    <col min="3813" max="3813" width="2.375" style="277" customWidth="1"/>
    <col min="3814" max="3814" width="11.875" style="277" customWidth="1"/>
    <col min="3815" max="3823" width="9.125" style="277"/>
    <col min="3824" max="3824" width="3.25" style="277" customWidth="1"/>
    <col min="3825" max="3825" width="11.875" style="277" customWidth="1"/>
    <col min="3826" max="3834" width="9.125" style="277"/>
    <col min="3835" max="3835" width="3.25" style="277" customWidth="1"/>
    <col min="3836" max="3836" width="11.875" style="277" customWidth="1"/>
    <col min="3837" max="4047" width="9.125" style="277"/>
    <col min="4048" max="4048" width="11.875" style="277" customWidth="1"/>
    <col min="4049" max="4057" width="9.125" style="277"/>
    <col min="4058" max="4058" width="2.375" style="277" customWidth="1"/>
    <col min="4059" max="4059" width="11.875" style="277" customWidth="1"/>
    <col min="4060" max="4068" width="9.125" style="277"/>
    <col min="4069" max="4069" width="2.375" style="277" customWidth="1"/>
    <col min="4070" max="4070" width="11.875" style="277" customWidth="1"/>
    <col min="4071" max="4079" width="9.125" style="277"/>
    <col min="4080" max="4080" width="3.25" style="277" customWidth="1"/>
    <col min="4081" max="4081" width="11.875" style="277" customWidth="1"/>
    <col min="4082" max="4090" width="9.125" style="277"/>
    <col min="4091" max="4091" width="3.25" style="277" customWidth="1"/>
    <col min="4092" max="4092" width="11.875" style="277" customWidth="1"/>
    <col min="4093" max="4303" width="9.125" style="277"/>
    <col min="4304" max="4304" width="11.875" style="277" customWidth="1"/>
    <col min="4305" max="4313" width="9.125" style="277"/>
    <col min="4314" max="4314" width="2.375" style="277" customWidth="1"/>
    <col min="4315" max="4315" width="11.875" style="277" customWidth="1"/>
    <col min="4316" max="4324" width="9.125" style="277"/>
    <col min="4325" max="4325" width="2.375" style="277" customWidth="1"/>
    <col min="4326" max="4326" width="11.875" style="277" customWidth="1"/>
    <col min="4327" max="4335" width="9.125" style="277"/>
    <col min="4336" max="4336" width="3.25" style="277" customWidth="1"/>
    <col min="4337" max="4337" width="11.875" style="277" customWidth="1"/>
    <col min="4338" max="4346" width="9.125" style="277"/>
    <col min="4347" max="4347" width="3.25" style="277" customWidth="1"/>
    <col min="4348" max="4348" width="11.875" style="277" customWidth="1"/>
    <col min="4349" max="4559" width="9.125" style="277"/>
    <col min="4560" max="4560" width="11.875" style="277" customWidth="1"/>
    <col min="4561" max="4569" width="9.125" style="277"/>
    <col min="4570" max="4570" width="2.375" style="277" customWidth="1"/>
    <col min="4571" max="4571" width="11.875" style="277" customWidth="1"/>
    <col min="4572" max="4580" width="9.125" style="277"/>
    <col min="4581" max="4581" width="2.375" style="277" customWidth="1"/>
    <col min="4582" max="4582" width="11.875" style="277" customWidth="1"/>
    <col min="4583" max="4591" width="9.125" style="277"/>
    <col min="4592" max="4592" width="3.25" style="277" customWidth="1"/>
    <col min="4593" max="4593" width="11.875" style="277" customWidth="1"/>
    <col min="4594" max="4602" width="9.125" style="277"/>
    <col min="4603" max="4603" width="3.25" style="277" customWidth="1"/>
    <col min="4604" max="4604" width="11.875" style="277" customWidth="1"/>
    <col min="4605" max="4815" width="9.125" style="277"/>
    <col min="4816" max="4816" width="11.875" style="277" customWidth="1"/>
    <col min="4817" max="4825" width="9.125" style="277"/>
    <col min="4826" max="4826" width="2.375" style="277" customWidth="1"/>
    <col min="4827" max="4827" width="11.875" style="277" customWidth="1"/>
    <col min="4828" max="4836" width="9.125" style="277"/>
    <col min="4837" max="4837" width="2.375" style="277" customWidth="1"/>
    <col min="4838" max="4838" width="11.875" style="277" customWidth="1"/>
    <col min="4839" max="4847" width="9.125" style="277"/>
    <col min="4848" max="4848" width="3.25" style="277" customWidth="1"/>
    <col min="4849" max="4849" width="11.875" style="277" customWidth="1"/>
    <col min="4850" max="4858" width="9.125" style="277"/>
    <col min="4859" max="4859" width="3.25" style="277" customWidth="1"/>
    <col min="4860" max="4860" width="11.875" style="277" customWidth="1"/>
    <col min="4861" max="5071" width="9.125" style="277"/>
    <col min="5072" max="5072" width="11.875" style="277" customWidth="1"/>
    <col min="5073" max="5081" width="9.125" style="277"/>
    <col min="5082" max="5082" width="2.375" style="277" customWidth="1"/>
    <col min="5083" max="5083" width="11.875" style="277" customWidth="1"/>
    <col min="5084" max="5092" width="9.125" style="277"/>
    <col min="5093" max="5093" width="2.375" style="277" customWidth="1"/>
    <col min="5094" max="5094" width="11.875" style="277" customWidth="1"/>
    <col min="5095" max="5103" width="9.125" style="277"/>
    <col min="5104" max="5104" width="3.25" style="277" customWidth="1"/>
    <col min="5105" max="5105" width="11.875" style="277" customWidth="1"/>
    <col min="5106" max="5114" width="9.125" style="277"/>
    <col min="5115" max="5115" width="3.25" style="277" customWidth="1"/>
    <col min="5116" max="5116" width="11.875" style="277" customWidth="1"/>
    <col min="5117" max="5327" width="9.125" style="277"/>
    <col min="5328" max="5328" width="11.875" style="277" customWidth="1"/>
    <col min="5329" max="5337" width="9.125" style="277"/>
    <col min="5338" max="5338" width="2.375" style="277" customWidth="1"/>
    <col min="5339" max="5339" width="11.875" style="277" customWidth="1"/>
    <col min="5340" max="5348" width="9.125" style="277"/>
    <col min="5349" max="5349" width="2.375" style="277" customWidth="1"/>
    <col min="5350" max="5350" width="11.875" style="277" customWidth="1"/>
    <col min="5351" max="5359" width="9.125" style="277"/>
    <col min="5360" max="5360" width="3.25" style="277" customWidth="1"/>
    <col min="5361" max="5361" width="11.875" style="277" customWidth="1"/>
    <col min="5362" max="5370" width="9.125" style="277"/>
    <col min="5371" max="5371" width="3.25" style="277" customWidth="1"/>
    <col min="5372" max="5372" width="11.875" style="277" customWidth="1"/>
    <col min="5373" max="5583" width="9.125" style="277"/>
    <col min="5584" max="5584" width="11.875" style="277" customWidth="1"/>
    <col min="5585" max="5593" width="9.125" style="277"/>
    <col min="5594" max="5594" width="2.375" style="277" customWidth="1"/>
    <col min="5595" max="5595" width="11.875" style="277" customWidth="1"/>
    <col min="5596" max="5604" width="9.125" style="277"/>
    <col min="5605" max="5605" width="2.375" style="277" customWidth="1"/>
    <col min="5606" max="5606" width="11.875" style="277" customWidth="1"/>
    <col min="5607" max="5615" width="9.125" style="277"/>
    <col min="5616" max="5616" width="3.25" style="277" customWidth="1"/>
    <col min="5617" max="5617" width="11.875" style="277" customWidth="1"/>
    <col min="5618" max="5626" width="9.125" style="277"/>
    <col min="5627" max="5627" width="3.25" style="277" customWidth="1"/>
    <col min="5628" max="5628" width="11.875" style="277" customWidth="1"/>
    <col min="5629" max="5839" width="9.125" style="277"/>
    <col min="5840" max="5840" width="11.875" style="277" customWidth="1"/>
    <col min="5841" max="5849" width="9.125" style="277"/>
    <col min="5850" max="5850" width="2.375" style="277" customWidth="1"/>
    <col min="5851" max="5851" width="11.875" style="277" customWidth="1"/>
    <col min="5852" max="5860" width="9.125" style="277"/>
    <col min="5861" max="5861" width="2.375" style="277" customWidth="1"/>
    <col min="5862" max="5862" width="11.875" style="277" customWidth="1"/>
    <col min="5863" max="5871" width="9.125" style="277"/>
    <col min="5872" max="5872" width="3.25" style="277" customWidth="1"/>
    <col min="5873" max="5873" width="11.875" style="277" customWidth="1"/>
    <col min="5874" max="5882" width="9.125" style="277"/>
    <col min="5883" max="5883" width="3.25" style="277" customWidth="1"/>
    <col min="5884" max="5884" width="11.875" style="277" customWidth="1"/>
    <col min="5885" max="6095" width="9.125" style="277"/>
    <col min="6096" max="6096" width="11.875" style="277" customWidth="1"/>
    <col min="6097" max="6105" width="9.125" style="277"/>
    <col min="6106" max="6106" width="2.375" style="277" customWidth="1"/>
    <col min="6107" max="6107" width="11.875" style="277" customWidth="1"/>
    <col min="6108" max="6116" width="9.125" style="277"/>
    <col min="6117" max="6117" width="2.375" style="277" customWidth="1"/>
    <col min="6118" max="6118" width="11.875" style="277" customWidth="1"/>
    <col min="6119" max="6127" width="9.125" style="277"/>
    <col min="6128" max="6128" width="3.25" style="277" customWidth="1"/>
    <col min="6129" max="6129" width="11.875" style="277" customWidth="1"/>
    <col min="6130" max="6138" width="9.125" style="277"/>
    <col min="6139" max="6139" width="3.25" style="277" customWidth="1"/>
    <col min="6140" max="6140" width="11.875" style="277" customWidth="1"/>
    <col min="6141" max="6351" width="9.125" style="277"/>
    <col min="6352" max="6352" width="11.875" style="277" customWidth="1"/>
    <col min="6353" max="6361" width="9.125" style="277"/>
    <col min="6362" max="6362" width="2.375" style="277" customWidth="1"/>
    <col min="6363" max="6363" width="11.875" style="277" customWidth="1"/>
    <col min="6364" max="6372" width="9.125" style="277"/>
    <col min="6373" max="6373" width="2.375" style="277" customWidth="1"/>
    <col min="6374" max="6374" width="11.875" style="277" customWidth="1"/>
    <col min="6375" max="6383" width="9.125" style="277"/>
    <col min="6384" max="6384" width="3.25" style="277" customWidth="1"/>
    <col min="6385" max="6385" width="11.875" style="277" customWidth="1"/>
    <col min="6386" max="6394" width="9.125" style="277"/>
    <col min="6395" max="6395" width="3.25" style="277" customWidth="1"/>
    <col min="6396" max="6396" width="11.875" style="277" customWidth="1"/>
    <col min="6397" max="6607" width="9.125" style="277"/>
    <col min="6608" max="6608" width="11.875" style="277" customWidth="1"/>
    <col min="6609" max="6617" width="9.125" style="277"/>
    <col min="6618" max="6618" width="2.375" style="277" customWidth="1"/>
    <col min="6619" max="6619" width="11.875" style="277" customWidth="1"/>
    <col min="6620" max="6628" width="9.125" style="277"/>
    <col min="6629" max="6629" width="2.375" style="277" customWidth="1"/>
    <col min="6630" max="6630" width="11.875" style="277" customWidth="1"/>
    <col min="6631" max="6639" width="9.125" style="277"/>
    <col min="6640" max="6640" width="3.25" style="277" customWidth="1"/>
    <col min="6641" max="6641" width="11.875" style="277" customWidth="1"/>
    <col min="6642" max="6650" width="9.125" style="277"/>
    <col min="6651" max="6651" width="3.25" style="277" customWidth="1"/>
    <col min="6652" max="6652" width="11.875" style="277" customWidth="1"/>
    <col min="6653" max="6863" width="9.125" style="277"/>
    <col min="6864" max="6864" width="11.875" style="277" customWidth="1"/>
    <col min="6865" max="6873" width="9.125" style="277"/>
    <col min="6874" max="6874" width="2.375" style="277" customWidth="1"/>
    <col min="6875" max="6875" width="11.875" style="277" customWidth="1"/>
    <col min="6876" max="6884" width="9.125" style="277"/>
    <col min="6885" max="6885" width="2.375" style="277" customWidth="1"/>
    <col min="6886" max="6886" width="11.875" style="277" customWidth="1"/>
    <col min="6887" max="6895" width="9.125" style="277"/>
    <col min="6896" max="6896" width="3.25" style="277" customWidth="1"/>
    <col min="6897" max="6897" width="11.875" style="277" customWidth="1"/>
    <col min="6898" max="6906" width="9.125" style="277"/>
    <col min="6907" max="6907" width="3.25" style="277" customWidth="1"/>
    <col min="6908" max="6908" width="11.875" style="277" customWidth="1"/>
    <col min="6909" max="7119" width="9.125" style="277"/>
    <col min="7120" max="7120" width="11.875" style="277" customWidth="1"/>
    <col min="7121" max="7129" width="9.125" style="277"/>
    <col min="7130" max="7130" width="2.375" style="277" customWidth="1"/>
    <col min="7131" max="7131" width="11.875" style="277" customWidth="1"/>
    <col min="7132" max="7140" width="9.125" style="277"/>
    <col min="7141" max="7141" width="2.375" style="277" customWidth="1"/>
    <col min="7142" max="7142" width="11.875" style="277" customWidth="1"/>
    <col min="7143" max="7151" width="9.125" style="277"/>
    <col min="7152" max="7152" width="3.25" style="277" customWidth="1"/>
    <col min="7153" max="7153" width="11.875" style="277" customWidth="1"/>
    <col min="7154" max="7162" width="9.125" style="277"/>
    <col min="7163" max="7163" width="3.25" style="277" customWidth="1"/>
    <col min="7164" max="7164" width="11.875" style="277" customWidth="1"/>
    <col min="7165" max="7375" width="9.125" style="277"/>
    <col min="7376" max="7376" width="11.875" style="277" customWidth="1"/>
    <col min="7377" max="7385" width="9.125" style="277"/>
    <col min="7386" max="7386" width="2.375" style="277" customWidth="1"/>
    <col min="7387" max="7387" width="11.875" style="277" customWidth="1"/>
    <col min="7388" max="7396" width="9.125" style="277"/>
    <col min="7397" max="7397" width="2.375" style="277" customWidth="1"/>
    <col min="7398" max="7398" width="11.875" style="277" customWidth="1"/>
    <col min="7399" max="7407" width="9.125" style="277"/>
    <col min="7408" max="7408" width="3.25" style="277" customWidth="1"/>
    <col min="7409" max="7409" width="11.875" style="277" customWidth="1"/>
    <col min="7410" max="7418" width="9.125" style="277"/>
    <col min="7419" max="7419" width="3.25" style="277" customWidth="1"/>
    <col min="7420" max="7420" width="11.875" style="277" customWidth="1"/>
    <col min="7421" max="7631" width="9.125" style="277"/>
    <col min="7632" max="7632" width="11.875" style="277" customWidth="1"/>
    <col min="7633" max="7641" width="9.125" style="277"/>
    <col min="7642" max="7642" width="2.375" style="277" customWidth="1"/>
    <col min="7643" max="7643" width="11.875" style="277" customWidth="1"/>
    <col min="7644" max="7652" width="9.125" style="277"/>
    <col min="7653" max="7653" width="2.375" style="277" customWidth="1"/>
    <col min="7654" max="7654" width="11.875" style="277" customWidth="1"/>
    <col min="7655" max="7663" width="9.125" style="277"/>
    <col min="7664" max="7664" width="3.25" style="277" customWidth="1"/>
    <col min="7665" max="7665" width="11.875" style="277" customWidth="1"/>
    <col min="7666" max="7674" width="9.125" style="277"/>
    <col min="7675" max="7675" width="3.25" style="277" customWidth="1"/>
    <col min="7676" max="7676" width="11.875" style="277" customWidth="1"/>
    <col min="7677" max="7887" width="9.125" style="277"/>
    <col min="7888" max="7888" width="11.875" style="277" customWidth="1"/>
    <col min="7889" max="7897" width="9.125" style="277"/>
    <col min="7898" max="7898" width="2.375" style="277" customWidth="1"/>
    <col min="7899" max="7899" width="11.875" style="277" customWidth="1"/>
    <col min="7900" max="7908" width="9.125" style="277"/>
    <col min="7909" max="7909" width="2.375" style="277" customWidth="1"/>
    <col min="7910" max="7910" width="11.875" style="277" customWidth="1"/>
    <col min="7911" max="7919" width="9.125" style="277"/>
    <col min="7920" max="7920" width="3.25" style="277" customWidth="1"/>
    <col min="7921" max="7921" width="11.875" style="277" customWidth="1"/>
    <col min="7922" max="7930" width="9.125" style="277"/>
    <col min="7931" max="7931" width="3.25" style="277" customWidth="1"/>
    <col min="7932" max="7932" width="11.875" style="277" customWidth="1"/>
    <col min="7933" max="8143" width="9.125" style="277"/>
    <col min="8144" max="8144" width="11.875" style="277" customWidth="1"/>
    <col min="8145" max="8153" width="9.125" style="277"/>
    <col min="8154" max="8154" width="2.375" style="277" customWidth="1"/>
    <col min="8155" max="8155" width="11.875" style="277" customWidth="1"/>
    <col min="8156" max="8164" width="9.125" style="277"/>
    <col min="8165" max="8165" width="2.375" style="277" customWidth="1"/>
    <col min="8166" max="8166" width="11.875" style="277" customWidth="1"/>
    <col min="8167" max="8175" width="9.125" style="277"/>
    <col min="8176" max="8176" width="3.25" style="277" customWidth="1"/>
    <col min="8177" max="8177" width="11.875" style="277" customWidth="1"/>
    <col min="8178" max="8186" width="9.125" style="277"/>
    <col min="8187" max="8187" width="3.25" style="277" customWidth="1"/>
    <col min="8188" max="8188" width="11.875" style="277" customWidth="1"/>
    <col min="8189" max="8399" width="9.125" style="277"/>
    <col min="8400" max="8400" width="11.875" style="277" customWidth="1"/>
    <col min="8401" max="8409" width="9.125" style="277"/>
    <col min="8410" max="8410" width="2.375" style="277" customWidth="1"/>
    <col min="8411" max="8411" width="11.875" style="277" customWidth="1"/>
    <col min="8412" max="8420" width="9.125" style="277"/>
    <col min="8421" max="8421" width="2.375" style="277" customWidth="1"/>
    <col min="8422" max="8422" width="11.875" style="277" customWidth="1"/>
    <col min="8423" max="8431" width="9.125" style="277"/>
    <col min="8432" max="8432" width="3.25" style="277" customWidth="1"/>
    <col min="8433" max="8433" width="11.875" style="277" customWidth="1"/>
    <col min="8434" max="8442" width="9.125" style="277"/>
    <col min="8443" max="8443" width="3.25" style="277" customWidth="1"/>
    <col min="8444" max="8444" width="11.875" style="277" customWidth="1"/>
    <col min="8445" max="8655" width="9.125" style="277"/>
    <col min="8656" max="8656" width="11.875" style="277" customWidth="1"/>
    <col min="8657" max="8665" width="9.125" style="277"/>
    <col min="8666" max="8666" width="2.375" style="277" customWidth="1"/>
    <col min="8667" max="8667" width="11.875" style="277" customWidth="1"/>
    <col min="8668" max="8676" width="9.125" style="277"/>
    <col min="8677" max="8677" width="2.375" style="277" customWidth="1"/>
    <col min="8678" max="8678" width="11.875" style="277" customWidth="1"/>
    <col min="8679" max="8687" width="9.125" style="277"/>
    <col min="8688" max="8688" width="3.25" style="277" customWidth="1"/>
    <col min="8689" max="8689" width="11.875" style="277" customWidth="1"/>
    <col min="8690" max="8698" width="9.125" style="277"/>
    <col min="8699" max="8699" width="3.25" style="277" customWidth="1"/>
    <col min="8700" max="8700" width="11.875" style="277" customWidth="1"/>
    <col min="8701" max="8911" width="9.125" style="277"/>
    <col min="8912" max="8912" width="11.875" style="277" customWidth="1"/>
    <col min="8913" max="8921" width="9.125" style="277"/>
    <col min="8922" max="8922" width="2.375" style="277" customWidth="1"/>
    <col min="8923" max="8923" width="11.875" style="277" customWidth="1"/>
    <col min="8924" max="8932" width="9.125" style="277"/>
    <col min="8933" max="8933" width="2.375" style="277" customWidth="1"/>
    <col min="8934" max="8934" width="11.875" style="277" customWidth="1"/>
    <col min="8935" max="8943" width="9.125" style="277"/>
    <col min="8944" max="8944" width="3.25" style="277" customWidth="1"/>
    <col min="8945" max="8945" width="11.875" style="277" customWidth="1"/>
    <col min="8946" max="8954" width="9.125" style="277"/>
    <col min="8955" max="8955" width="3.25" style="277" customWidth="1"/>
    <col min="8956" max="8956" width="11.875" style="277" customWidth="1"/>
    <col min="8957" max="9167" width="9.125" style="277"/>
    <col min="9168" max="9168" width="11.875" style="277" customWidth="1"/>
    <col min="9169" max="9177" width="9.125" style="277"/>
    <col min="9178" max="9178" width="2.375" style="277" customWidth="1"/>
    <col min="9179" max="9179" width="11.875" style="277" customWidth="1"/>
    <col min="9180" max="9188" width="9.125" style="277"/>
    <col min="9189" max="9189" width="2.375" style="277" customWidth="1"/>
    <col min="9190" max="9190" width="11.875" style="277" customWidth="1"/>
    <col min="9191" max="9199" width="9.125" style="277"/>
    <col min="9200" max="9200" width="3.25" style="277" customWidth="1"/>
    <col min="9201" max="9201" width="11.875" style="277" customWidth="1"/>
    <col min="9202" max="9210" width="9.125" style="277"/>
    <col min="9211" max="9211" width="3.25" style="277" customWidth="1"/>
    <col min="9212" max="9212" width="11.875" style="277" customWidth="1"/>
    <col min="9213" max="9423" width="9.125" style="277"/>
    <col min="9424" max="9424" width="11.875" style="277" customWidth="1"/>
    <col min="9425" max="9433" width="9.125" style="277"/>
    <col min="9434" max="9434" width="2.375" style="277" customWidth="1"/>
    <col min="9435" max="9435" width="11.875" style="277" customWidth="1"/>
    <col min="9436" max="9444" width="9.125" style="277"/>
    <col min="9445" max="9445" width="2.375" style="277" customWidth="1"/>
    <col min="9446" max="9446" width="11.875" style="277" customWidth="1"/>
    <col min="9447" max="9455" width="9.125" style="277"/>
    <col min="9456" max="9456" width="3.25" style="277" customWidth="1"/>
    <col min="9457" max="9457" width="11.875" style="277" customWidth="1"/>
    <col min="9458" max="9466" width="9.125" style="277"/>
    <col min="9467" max="9467" width="3.25" style="277" customWidth="1"/>
    <col min="9468" max="9468" width="11.875" style="277" customWidth="1"/>
    <col min="9469" max="9679" width="9.125" style="277"/>
    <col min="9680" max="9680" width="11.875" style="277" customWidth="1"/>
    <col min="9681" max="9689" width="9.125" style="277"/>
    <col min="9690" max="9690" width="2.375" style="277" customWidth="1"/>
    <col min="9691" max="9691" width="11.875" style="277" customWidth="1"/>
    <col min="9692" max="9700" width="9.125" style="277"/>
    <col min="9701" max="9701" width="2.375" style="277" customWidth="1"/>
    <col min="9702" max="9702" width="11.875" style="277" customWidth="1"/>
    <col min="9703" max="9711" width="9.125" style="277"/>
    <col min="9712" max="9712" width="3.25" style="277" customWidth="1"/>
    <col min="9713" max="9713" width="11.875" style="277" customWidth="1"/>
    <col min="9714" max="9722" width="9.125" style="277"/>
    <col min="9723" max="9723" width="3.25" style="277" customWidth="1"/>
    <col min="9724" max="9724" width="11.875" style="277" customWidth="1"/>
    <col min="9725" max="9935" width="9.125" style="277"/>
    <col min="9936" max="9936" width="11.875" style="277" customWidth="1"/>
    <col min="9937" max="9945" width="9.125" style="277"/>
    <col min="9946" max="9946" width="2.375" style="277" customWidth="1"/>
    <col min="9947" max="9947" width="11.875" style="277" customWidth="1"/>
    <col min="9948" max="9956" width="9.125" style="277"/>
    <col min="9957" max="9957" width="2.375" style="277" customWidth="1"/>
    <col min="9958" max="9958" width="11.875" style="277" customWidth="1"/>
    <col min="9959" max="9967" width="9.125" style="277"/>
    <col min="9968" max="9968" width="3.25" style="277" customWidth="1"/>
    <col min="9969" max="9969" width="11.875" style="277" customWidth="1"/>
    <col min="9970" max="9978" width="9.125" style="277"/>
    <col min="9979" max="9979" width="3.25" style="277" customWidth="1"/>
    <col min="9980" max="9980" width="11.875" style="277" customWidth="1"/>
    <col min="9981" max="10191" width="9.125" style="277"/>
    <col min="10192" max="10192" width="11.875" style="277" customWidth="1"/>
    <col min="10193" max="10201" width="9.125" style="277"/>
    <col min="10202" max="10202" width="2.375" style="277" customWidth="1"/>
    <col min="10203" max="10203" width="11.875" style="277" customWidth="1"/>
    <col min="10204" max="10212" width="9.125" style="277"/>
    <col min="10213" max="10213" width="2.375" style="277" customWidth="1"/>
    <col min="10214" max="10214" width="11.875" style="277" customWidth="1"/>
    <col min="10215" max="10223" width="9.125" style="277"/>
    <col min="10224" max="10224" width="3.25" style="277" customWidth="1"/>
    <col min="10225" max="10225" width="11.875" style="277" customWidth="1"/>
    <col min="10226" max="10234" width="9.125" style="277"/>
    <col min="10235" max="10235" width="3.25" style="277" customWidth="1"/>
    <col min="10236" max="10236" width="11.875" style="277" customWidth="1"/>
    <col min="10237" max="10447" width="9.125" style="277"/>
    <col min="10448" max="10448" width="11.875" style="277" customWidth="1"/>
    <col min="10449" max="10457" width="9.125" style="277"/>
    <col min="10458" max="10458" width="2.375" style="277" customWidth="1"/>
    <col min="10459" max="10459" width="11.875" style="277" customWidth="1"/>
    <col min="10460" max="10468" width="9.125" style="277"/>
    <col min="10469" max="10469" width="2.375" style="277" customWidth="1"/>
    <col min="10470" max="10470" width="11.875" style="277" customWidth="1"/>
    <col min="10471" max="10479" width="9.125" style="277"/>
    <col min="10480" max="10480" width="3.25" style="277" customWidth="1"/>
    <col min="10481" max="10481" width="11.875" style="277" customWidth="1"/>
    <col min="10482" max="10490" width="9.125" style="277"/>
    <col min="10491" max="10491" width="3.25" style="277" customWidth="1"/>
    <col min="10492" max="10492" width="11.875" style="277" customWidth="1"/>
    <col min="10493" max="10703" width="9.125" style="277"/>
    <col min="10704" max="10704" width="11.875" style="277" customWidth="1"/>
    <col min="10705" max="10713" width="9.125" style="277"/>
    <col min="10714" max="10714" width="2.375" style="277" customWidth="1"/>
    <col min="10715" max="10715" width="11.875" style="277" customWidth="1"/>
    <col min="10716" max="10724" width="9.125" style="277"/>
    <col min="10725" max="10725" width="2.375" style="277" customWidth="1"/>
    <col min="10726" max="10726" width="11.875" style="277" customWidth="1"/>
    <col min="10727" max="10735" width="9.125" style="277"/>
    <col min="10736" max="10736" width="3.25" style="277" customWidth="1"/>
    <col min="10737" max="10737" width="11.875" style="277" customWidth="1"/>
    <col min="10738" max="10746" width="9.125" style="277"/>
    <col min="10747" max="10747" width="3.25" style="277" customWidth="1"/>
    <col min="10748" max="10748" width="11.875" style="277" customWidth="1"/>
    <col min="10749" max="10959" width="9.125" style="277"/>
    <col min="10960" max="10960" width="11.875" style="277" customWidth="1"/>
    <col min="10961" max="10969" width="9.125" style="277"/>
    <col min="10970" max="10970" width="2.375" style="277" customWidth="1"/>
    <col min="10971" max="10971" width="11.875" style="277" customWidth="1"/>
    <col min="10972" max="10980" width="9.125" style="277"/>
    <col min="10981" max="10981" width="2.375" style="277" customWidth="1"/>
    <col min="10982" max="10982" width="11.875" style="277" customWidth="1"/>
    <col min="10983" max="10991" width="9.125" style="277"/>
    <col min="10992" max="10992" width="3.25" style="277" customWidth="1"/>
    <col min="10993" max="10993" width="11.875" style="277" customWidth="1"/>
    <col min="10994" max="11002" width="9.125" style="277"/>
    <col min="11003" max="11003" width="3.25" style="277" customWidth="1"/>
    <col min="11004" max="11004" width="11.875" style="277" customWidth="1"/>
    <col min="11005" max="11215" width="9.125" style="277"/>
    <col min="11216" max="11216" width="11.875" style="277" customWidth="1"/>
    <col min="11217" max="11225" width="9.125" style="277"/>
    <col min="11226" max="11226" width="2.375" style="277" customWidth="1"/>
    <col min="11227" max="11227" width="11.875" style="277" customWidth="1"/>
    <col min="11228" max="11236" width="9.125" style="277"/>
    <col min="11237" max="11237" width="2.375" style="277" customWidth="1"/>
    <col min="11238" max="11238" width="11.875" style="277" customWidth="1"/>
    <col min="11239" max="11247" width="9.125" style="277"/>
    <col min="11248" max="11248" width="3.25" style="277" customWidth="1"/>
    <col min="11249" max="11249" width="11.875" style="277" customWidth="1"/>
    <col min="11250" max="11258" width="9.125" style="277"/>
    <col min="11259" max="11259" width="3.25" style="277" customWidth="1"/>
    <col min="11260" max="11260" width="11.875" style="277" customWidth="1"/>
    <col min="11261" max="11471" width="9.125" style="277"/>
    <col min="11472" max="11472" width="11.875" style="277" customWidth="1"/>
    <col min="11473" max="11481" width="9.125" style="277"/>
    <col min="11482" max="11482" width="2.375" style="277" customWidth="1"/>
    <col min="11483" max="11483" width="11.875" style="277" customWidth="1"/>
    <col min="11484" max="11492" width="9.125" style="277"/>
    <col min="11493" max="11493" width="2.375" style="277" customWidth="1"/>
    <col min="11494" max="11494" width="11.875" style="277" customWidth="1"/>
    <col min="11495" max="11503" width="9.125" style="277"/>
    <col min="11504" max="11504" width="3.25" style="277" customWidth="1"/>
    <col min="11505" max="11505" width="11.875" style="277" customWidth="1"/>
    <col min="11506" max="11514" width="9.125" style="277"/>
    <col min="11515" max="11515" width="3.25" style="277" customWidth="1"/>
    <col min="11516" max="11516" width="11.875" style="277" customWidth="1"/>
    <col min="11517" max="11727" width="9.125" style="277"/>
    <col min="11728" max="11728" width="11.875" style="277" customWidth="1"/>
    <col min="11729" max="11737" width="9.125" style="277"/>
    <col min="11738" max="11738" width="2.375" style="277" customWidth="1"/>
    <col min="11739" max="11739" width="11.875" style="277" customWidth="1"/>
    <col min="11740" max="11748" width="9.125" style="277"/>
    <col min="11749" max="11749" width="2.375" style="277" customWidth="1"/>
    <col min="11750" max="11750" width="11.875" style="277" customWidth="1"/>
    <col min="11751" max="11759" width="9.125" style="277"/>
    <col min="11760" max="11760" width="3.25" style="277" customWidth="1"/>
    <col min="11761" max="11761" width="11.875" style="277" customWidth="1"/>
    <col min="11762" max="11770" width="9.125" style="277"/>
    <col min="11771" max="11771" width="3.25" style="277" customWidth="1"/>
    <col min="11772" max="11772" width="11.875" style="277" customWidth="1"/>
    <col min="11773" max="11983" width="9.125" style="277"/>
    <col min="11984" max="11984" width="11.875" style="277" customWidth="1"/>
    <col min="11985" max="11993" width="9.125" style="277"/>
    <col min="11994" max="11994" width="2.375" style="277" customWidth="1"/>
    <col min="11995" max="11995" width="11.875" style="277" customWidth="1"/>
    <col min="11996" max="12004" width="9.125" style="277"/>
    <col min="12005" max="12005" width="2.375" style="277" customWidth="1"/>
    <col min="12006" max="12006" width="11.875" style="277" customWidth="1"/>
    <col min="12007" max="12015" width="9.125" style="277"/>
    <col min="12016" max="12016" width="3.25" style="277" customWidth="1"/>
    <col min="12017" max="12017" width="11.875" style="277" customWidth="1"/>
    <col min="12018" max="12026" width="9.125" style="277"/>
    <col min="12027" max="12027" width="3.25" style="277" customWidth="1"/>
    <col min="12028" max="12028" width="11.875" style="277" customWidth="1"/>
    <col min="12029" max="12239" width="9.125" style="277"/>
    <col min="12240" max="12240" width="11.875" style="277" customWidth="1"/>
    <col min="12241" max="12249" width="9.125" style="277"/>
    <col min="12250" max="12250" width="2.375" style="277" customWidth="1"/>
    <col min="12251" max="12251" width="11.875" style="277" customWidth="1"/>
    <col min="12252" max="12260" width="9.125" style="277"/>
    <col min="12261" max="12261" width="2.375" style="277" customWidth="1"/>
    <col min="12262" max="12262" width="11.875" style="277" customWidth="1"/>
    <col min="12263" max="12271" width="9.125" style="277"/>
    <col min="12272" max="12272" width="3.25" style="277" customWidth="1"/>
    <col min="12273" max="12273" width="11.875" style="277" customWidth="1"/>
    <col min="12274" max="12282" width="9.125" style="277"/>
    <col min="12283" max="12283" width="3.25" style="277" customWidth="1"/>
    <col min="12284" max="12284" width="11.875" style="277" customWidth="1"/>
    <col min="12285" max="12495" width="9.125" style="277"/>
    <col min="12496" max="12496" width="11.875" style="277" customWidth="1"/>
    <col min="12497" max="12505" width="9.125" style="277"/>
    <col min="12506" max="12506" width="2.375" style="277" customWidth="1"/>
    <col min="12507" max="12507" width="11.875" style="277" customWidth="1"/>
    <col min="12508" max="12516" width="9.125" style="277"/>
    <col min="12517" max="12517" width="2.375" style="277" customWidth="1"/>
    <col min="12518" max="12518" width="11.875" style="277" customWidth="1"/>
    <col min="12519" max="12527" width="9.125" style="277"/>
    <col min="12528" max="12528" width="3.25" style="277" customWidth="1"/>
    <col min="12529" max="12529" width="11.875" style="277" customWidth="1"/>
    <col min="12530" max="12538" width="9.125" style="277"/>
    <col min="12539" max="12539" width="3.25" style="277" customWidth="1"/>
    <col min="12540" max="12540" width="11.875" style="277" customWidth="1"/>
    <col min="12541" max="12751" width="9.125" style="277"/>
    <col min="12752" max="12752" width="11.875" style="277" customWidth="1"/>
    <col min="12753" max="12761" width="9.125" style="277"/>
    <col min="12762" max="12762" width="2.375" style="277" customWidth="1"/>
    <col min="12763" max="12763" width="11.875" style="277" customWidth="1"/>
    <col min="12764" max="12772" width="9.125" style="277"/>
    <col min="12773" max="12773" width="2.375" style="277" customWidth="1"/>
    <col min="12774" max="12774" width="11.875" style="277" customWidth="1"/>
    <col min="12775" max="12783" width="9.125" style="277"/>
    <col min="12784" max="12784" width="3.25" style="277" customWidth="1"/>
    <col min="12785" max="12785" width="11.875" style="277" customWidth="1"/>
    <col min="12786" max="12794" width="9.125" style="277"/>
    <col min="12795" max="12795" width="3.25" style="277" customWidth="1"/>
    <col min="12796" max="12796" width="11.875" style="277" customWidth="1"/>
    <col min="12797" max="13007" width="9.125" style="277"/>
    <col min="13008" max="13008" width="11.875" style="277" customWidth="1"/>
    <col min="13009" max="13017" width="9.125" style="277"/>
    <col min="13018" max="13018" width="2.375" style="277" customWidth="1"/>
    <col min="13019" max="13019" width="11.875" style="277" customWidth="1"/>
    <col min="13020" max="13028" width="9.125" style="277"/>
    <col min="13029" max="13029" width="2.375" style="277" customWidth="1"/>
    <col min="13030" max="13030" width="11.875" style="277" customWidth="1"/>
    <col min="13031" max="13039" width="9.125" style="277"/>
    <col min="13040" max="13040" width="3.25" style="277" customWidth="1"/>
    <col min="13041" max="13041" width="11.875" style="277" customWidth="1"/>
    <col min="13042" max="13050" width="9.125" style="277"/>
    <col min="13051" max="13051" width="3.25" style="277" customWidth="1"/>
    <col min="13052" max="13052" width="11.875" style="277" customWidth="1"/>
    <col min="13053" max="13263" width="9.125" style="277"/>
    <col min="13264" max="13264" width="11.875" style="277" customWidth="1"/>
    <col min="13265" max="13273" width="9.125" style="277"/>
    <col min="13274" max="13274" width="2.375" style="277" customWidth="1"/>
    <col min="13275" max="13275" width="11.875" style="277" customWidth="1"/>
    <col min="13276" max="13284" width="9.125" style="277"/>
    <col min="13285" max="13285" width="2.375" style="277" customWidth="1"/>
    <col min="13286" max="13286" width="11.875" style="277" customWidth="1"/>
    <col min="13287" max="13295" width="9.125" style="277"/>
    <col min="13296" max="13296" width="3.25" style="277" customWidth="1"/>
    <col min="13297" max="13297" width="11.875" style="277" customWidth="1"/>
    <col min="13298" max="13306" width="9.125" style="277"/>
    <col min="13307" max="13307" width="3.25" style="277" customWidth="1"/>
    <col min="13308" max="13308" width="11.875" style="277" customWidth="1"/>
    <col min="13309" max="13519" width="9.125" style="277"/>
    <col min="13520" max="13520" width="11.875" style="277" customWidth="1"/>
    <col min="13521" max="13529" width="9.125" style="277"/>
    <col min="13530" max="13530" width="2.375" style="277" customWidth="1"/>
    <col min="13531" max="13531" width="11.875" style="277" customWidth="1"/>
    <col min="13532" max="13540" width="9.125" style="277"/>
    <col min="13541" max="13541" width="2.375" style="277" customWidth="1"/>
    <col min="13542" max="13542" width="11.875" style="277" customWidth="1"/>
    <col min="13543" max="13551" width="9.125" style="277"/>
    <col min="13552" max="13552" width="3.25" style="277" customWidth="1"/>
    <col min="13553" max="13553" width="11.875" style="277" customWidth="1"/>
    <col min="13554" max="13562" width="9.125" style="277"/>
    <col min="13563" max="13563" width="3.25" style="277" customWidth="1"/>
    <col min="13564" max="13564" width="11.875" style="277" customWidth="1"/>
    <col min="13565" max="13775" width="9.125" style="277"/>
    <col min="13776" max="13776" width="11.875" style="277" customWidth="1"/>
    <col min="13777" max="13785" width="9.125" style="277"/>
    <col min="13786" max="13786" width="2.375" style="277" customWidth="1"/>
    <col min="13787" max="13787" width="11.875" style="277" customWidth="1"/>
    <col min="13788" max="13796" width="9.125" style="277"/>
    <col min="13797" max="13797" width="2.375" style="277" customWidth="1"/>
    <col min="13798" max="13798" width="11.875" style="277" customWidth="1"/>
    <col min="13799" max="13807" width="9.125" style="277"/>
    <col min="13808" max="13808" width="3.25" style="277" customWidth="1"/>
    <col min="13809" max="13809" width="11.875" style="277" customWidth="1"/>
    <col min="13810" max="13818" width="9.125" style="277"/>
    <col min="13819" max="13819" width="3.25" style="277" customWidth="1"/>
    <col min="13820" max="13820" width="11.875" style="277" customWidth="1"/>
    <col min="13821" max="14031" width="9.125" style="277"/>
    <col min="14032" max="14032" width="11.875" style="277" customWidth="1"/>
    <col min="14033" max="14041" width="9.125" style="277"/>
    <col min="14042" max="14042" width="2.375" style="277" customWidth="1"/>
    <col min="14043" max="14043" width="11.875" style="277" customWidth="1"/>
    <col min="14044" max="14052" width="9.125" style="277"/>
    <col min="14053" max="14053" width="2.375" style="277" customWidth="1"/>
    <col min="14054" max="14054" width="11.875" style="277" customWidth="1"/>
    <col min="14055" max="14063" width="9.125" style="277"/>
    <col min="14064" max="14064" width="3.25" style="277" customWidth="1"/>
    <col min="14065" max="14065" width="11.875" style="277" customWidth="1"/>
    <col min="14066" max="14074" width="9.125" style="277"/>
    <col min="14075" max="14075" width="3.25" style="277" customWidth="1"/>
    <col min="14076" max="14076" width="11.875" style="277" customWidth="1"/>
    <col min="14077" max="14287" width="9.125" style="277"/>
    <col min="14288" max="14288" width="11.875" style="277" customWidth="1"/>
    <col min="14289" max="14297" width="9.125" style="277"/>
    <col min="14298" max="14298" width="2.375" style="277" customWidth="1"/>
    <col min="14299" max="14299" width="11.875" style="277" customWidth="1"/>
    <col min="14300" max="14308" width="9.125" style="277"/>
    <col min="14309" max="14309" width="2.375" style="277" customWidth="1"/>
    <col min="14310" max="14310" width="11.875" style="277" customWidth="1"/>
    <col min="14311" max="14319" width="9.125" style="277"/>
    <col min="14320" max="14320" width="3.25" style="277" customWidth="1"/>
    <col min="14321" max="14321" width="11.875" style="277" customWidth="1"/>
    <col min="14322" max="14330" width="9.125" style="277"/>
    <col min="14331" max="14331" width="3.25" style="277" customWidth="1"/>
    <col min="14332" max="14332" width="11.875" style="277" customWidth="1"/>
    <col min="14333" max="14543" width="9.125" style="277"/>
    <col min="14544" max="14544" width="11.875" style="277" customWidth="1"/>
    <col min="14545" max="14553" width="9.125" style="277"/>
    <col min="14554" max="14554" width="2.375" style="277" customWidth="1"/>
    <col min="14555" max="14555" width="11.875" style="277" customWidth="1"/>
    <col min="14556" max="14564" width="9.125" style="277"/>
    <col min="14565" max="14565" width="2.375" style="277" customWidth="1"/>
    <col min="14566" max="14566" width="11.875" style="277" customWidth="1"/>
    <col min="14567" max="14575" width="9.125" style="277"/>
    <col min="14576" max="14576" width="3.25" style="277" customWidth="1"/>
    <col min="14577" max="14577" width="11.875" style="277" customWidth="1"/>
    <col min="14578" max="14586" width="9.125" style="277"/>
    <col min="14587" max="14587" width="3.25" style="277" customWidth="1"/>
    <col min="14588" max="14588" width="11.875" style="277" customWidth="1"/>
    <col min="14589" max="14799" width="9.125" style="277"/>
    <col min="14800" max="14800" width="11.875" style="277" customWidth="1"/>
    <col min="14801" max="14809" width="9.125" style="277"/>
    <col min="14810" max="14810" width="2.375" style="277" customWidth="1"/>
    <col min="14811" max="14811" width="11.875" style="277" customWidth="1"/>
    <col min="14812" max="14820" width="9.125" style="277"/>
    <col min="14821" max="14821" width="2.375" style="277" customWidth="1"/>
    <col min="14822" max="14822" width="11.875" style="277" customWidth="1"/>
    <col min="14823" max="14831" width="9.125" style="277"/>
    <col min="14832" max="14832" width="3.25" style="277" customWidth="1"/>
    <col min="14833" max="14833" width="11.875" style="277" customWidth="1"/>
    <col min="14834" max="14842" width="9.125" style="277"/>
    <col min="14843" max="14843" width="3.25" style="277" customWidth="1"/>
    <col min="14844" max="14844" width="11.875" style="277" customWidth="1"/>
    <col min="14845" max="15055" width="9.125" style="277"/>
    <col min="15056" max="15056" width="11.875" style="277" customWidth="1"/>
    <col min="15057" max="15065" width="9.125" style="277"/>
    <col min="15066" max="15066" width="2.375" style="277" customWidth="1"/>
    <col min="15067" max="15067" width="11.875" style="277" customWidth="1"/>
    <col min="15068" max="15076" width="9.125" style="277"/>
    <col min="15077" max="15077" width="2.375" style="277" customWidth="1"/>
    <col min="15078" max="15078" width="11.875" style="277" customWidth="1"/>
    <col min="15079" max="15087" width="9.125" style="277"/>
    <col min="15088" max="15088" width="3.25" style="277" customWidth="1"/>
    <col min="15089" max="15089" width="11.875" style="277" customWidth="1"/>
    <col min="15090" max="15098" width="9.125" style="277"/>
    <col min="15099" max="15099" width="3.25" style="277" customWidth="1"/>
    <col min="15100" max="15100" width="11.875" style="277" customWidth="1"/>
    <col min="15101" max="15311" width="9.125" style="277"/>
    <col min="15312" max="15312" width="11.875" style="277" customWidth="1"/>
    <col min="15313" max="15321" width="9.125" style="277"/>
    <col min="15322" max="15322" width="2.375" style="277" customWidth="1"/>
    <col min="15323" max="15323" width="11.875" style="277" customWidth="1"/>
    <col min="15324" max="15332" width="9.125" style="277"/>
    <col min="15333" max="15333" width="2.375" style="277" customWidth="1"/>
    <col min="15334" max="15334" width="11.875" style="277" customWidth="1"/>
    <col min="15335" max="15343" width="9.125" style="277"/>
    <col min="15344" max="15344" width="3.25" style="277" customWidth="1"/>
    <col min="15345" max="15345" width="11.875" style="277" customWidth="1"/>
    <col min="15346" max="15354" width="9.125" style="277"/>
    <col min="15355" max="15355" width="3.25" style="277" customWidth="1"/>
    <col min="15356" max="15356" width="11.875" style="277" customWidth="1"/>
    <col min="15357" max="15567" width="9.125" style="277"/>
    <col min="15568" max="15568" width="11.875" style="277" customWidth="1"/>
    <col min="15569" max="15577" width="9.125" style="277"/>
    <col min="15578" max="15578" width="2.375" style="277" customWidth="1"/>
    <col min="15579" max="15579" width="11.875" style="277" customWidth="1"/>
    <col min="15580" max="15588" width="9.125" style="277"/>
    <col min="15589" max="15589" width="2.375" style="277" customWidth="1"/>
    <col min="15590" max="15590" width="11.875" style="277" customWidth="1"/>
    <col min="15591" max="15599" width="9.125" style="277"/>
    <col min="15600" max="15600" width="3.25" style="277" customWidth="1"/>
    <col min="15601" max="15601" width="11.875" style="277" customWidth="1"/>
    <col min="15602" max="15610" width="9.125" style="277"/>
    <col min="15611" max="15611" width="3.25" style="277" customWidth="1"/>
    <col min="15612" max="15612" width="11.875" style="277" customWidth="1"/>
    <col min="15613" max="15823" width="9.125" style="277"/>
    <col min="15824" max="15824" width="11.875" style="277" customWidth="1"/>
    <col min="15825" max="15833" width="9.125" style="277"/>
    <col min="15834" max="15834" width="2.375" style="277" customWidth="1"/>
    <col min="15835" max="15835" width="11.875" style="277" customWidth="1"/>
    <col min="15836" max="15844" width="9.125" style="277"/>
    <col min="15845" max="15845" width="2.375" style="277" customWidth="1"/>
    <col min="15846" max="15846" width="11.875" style="277" customWidth="1"/>
    <col min="15847" max="15855" width="9.125" style="277"/>
    <col min="15856" max="15856" width="3.25" style="277" customWidth="1"/>
    <col min="15857" max="15857" width="11.875" style="277" customWidth="1"/>
    <col min="15858" max="15866" width="9.125" style="277"/>
    <col min="15867" max="15867" width="3.25" style="277" customWidth="1"/>
    <col min="15868" max="15868" width="11.875" style="277" customWidth="1"/>
    <col min="15869" max="16079" width="9.125" style="277"/>
    <col min="16080" max="16080" width="11.875" style="277" customWidth="1"/>
    <col min="16081" max="16089" width="9.125" style="277"/>
    <col min="16090" max="16090" width="2.375" style="277" customWidth="1"/>
    <col min="16091" max="16091" width="11.875" style="277" customWidth="1"/>
    <col min="16092" max="16100" width="9.125" style="277"/>
    <col min="16101" max="16101" width="2.375" style="277" customWidth="1"/>
    <col min="16102" max="16102" width="11.875" style="277" customWidth="1"/>
    <col min="16103" max="16111" width="9.125" style="277"/>
    <col min="16112" max="16112" width="3.25" style="277" customWidth="1"/>
    <col min="16113" max="16113" width="11.875" style="277" customWidth="1"/>
    <col min="16114" max="16122" width="9.125" style="277"/>
    <col min="16123" max="16123" width="3.25" style="277" customWidth="1"/>
    <col min="16124" max="16124" width="11.875" style="277" customWidth="1"/>
    <col min="16125" max="16384" width="9.125" style="277"/>
  </cols>
  <sheetData>
    <row r="1" spans="1:21" ht="16.149999999999999" customHeight="1" thickBot="1">
      <c r="A1" s="375" t="s">
        <v>1478</v>
      </c>
      <c r="B1" s="375"/>
      <c r="C1" s="375"/>
      <c r="D1" s="375"/>
      <c r="E1" s="375"/>
      <c r="F1" s="375"/>
      <c r="G1" s="375"/>
      <c r="H1" s="375"/>
      <c r="I1" s="375"/>
      <c r="J1" s="376"/>
    </row>
    <row r="2" spans="1:21" ht="5.0999999999999996" customHeight="1">
      <c r="A2" s="376" t="s">
        <v>1479</v>
      </c>
      <c r="B2" s="376"/>
      <c r="C2" s="376"/>
      <c r="D2" s="376"/>
      <c r="E2" s="376"/>
      <c r="F2" s="376"/>
      <c r="G2" s="376"/>
      <c r="H2" s="376"/>
      <c r="I2" s="376"/>
      <c r="J2" s="376"/>
      <c r="N2" s="377" t="s">
        <v>1480</v>
      </c>
      <c r="O2" s="378"/>
      <c r="P2" s="378"/>
      <c r="Q2" s="379"/>
      <c r="R2" s="380" t="s">
        <v>1481</v>
      </c>
      <c r="S2" s="381"/>
      <c r="T2" s="381"/>
      <c r="U2" s="382"/>
    </row>
    <row r="3" spans="1:21" ht="13.5" customHeight="1" thickBot="1">
      <c r="A3" s="376" t="s">
        <v>1482</v>
      </c>
      <c r="B3" s="383" t="s">
        <v>1483</v>
      </c>
      <c r="C3" s="383"/>
      <c r="D3" s="383"/>
      <c r="E3" s="383"/>
      <c r="F3" s="383"/>
      <c r="G3" s="383"/>
      <c r="H3" s="383"/>
      <c r="I3" s="383"/>
      <c r="J3" s="383"/>
      <c r="N3" s="384" t="s">
        <v>1484</v>
      </c>
      <c r="O3" s="385" t="s">
        <v>1485</v>
      </c>
      <c r="P3" s="385" t="s">
        <v>0</v>
      </c>
      <c r="Q3" s="386" t="s">
        <v>1486</v>
      </c>
      <c r="R3" s="387" t="s">
        <v>1484</v>
      </c>
      <c r="S3" s="388" t="s">
        <v>1485</v>
      </c>
      <c r="T3" s="388" t="s">
        <v>0</v>
      </c>
      <c r="U3" s="389" t="s">
        <v>1486</v>
      </c>
    </row>
    <row r="4" spans="1:21" ht="13.5" customHeight="1" thickTop="1">
      <c r="A4" s="376"/>
      <c r="B4" s="383"/>
      <c r="C4" s="383"/>
      <c r="D4" s="383"/>
      <c r="E4" s="383"/>
      <c r="F4" s="383"/>
      <c r="G4" s="383"/>
      <c r="H4" s="383"/>
      <c r="I4" s="383"/>
      <c r="J4" s="383"/>
      <c r="N4" s="390" t="s">
        <v>1487</v>
      </c>
      <c r="O4" s="391">
        <v>0</v>
      </c>
      <c r="P4" s="392">
        <v>0</v>
      </c>
      <c r="Q4" s="393"/>
      <c r="R4" s="394" t="s">
        <v>1487</v>
      </c>
      <c r="S4" s="395">
        <v>0</v>
      </c>
      <c r="T4" s="396">
        <v>0</v>
      </c>
      <c r="U4" s="397"/>
    </row>
    <row r="5" spans="1:21" ht="5.0999999999999996" customHeight="1">
      <c r="A5" s="376"/>
      <c r="B5" s="398"/>
      <c r="C5" s="398"/>
      <c r="D5" s="398"/>
      <c r="E5" s="398"/>
      <c r="F5" s="398"/>
      <c r="G5" s="398"/>
      <c r="H5" s="398"/>
      <c r="I5" s="398"/>
      <c r="J5" s="376"/>
      <c r="N5" s="399" t="s">
        <v>1488</v>
      </c>
      <c r="O5" s="400">
        <v>163</v>
      </c>
      <c r="P5" s="401">
        <v>130</v>
      </c>
      <c r="Q5" s="402">
        <v>33</v>
      </c>
      <c r="R5" s="403" t="s">
        <v>1488</v>
      </c>
      <c r="S5" s="404">
        <v>115</v>
      </c>
      <c r="T5" s="405">
        <v>95</v>
      </c>
      <c r="U5" s="406">
        <v>20</v>
      </c>
    </row>
    <row r="6" spans="1:21" ht="13.5" customHeight="1">
      <c r="A6" s="376" t="s">
        <v>1489</v>
      </c>
      <c r="B6" s="376" t="s">
        <v>1490</v>
      </c>
      <c r="C6" s="376"/>
      <c r="D6" s="376"/>
      <c r="E6" s="376"/>
      <c r="F6" s="376"/>
      <c r="G6" s="376"/>
      <c r="H6" s="376"/>
      <c r="I6" s="376"/>
      <c r="J6" s="376"/>
      <c r="N6" s="399" t="s">
        <v>1491</v>
      </c>
      <c r="O6" s="400">
        <v>148</v>
      </c>
      <c r="P6" s="401">
        <v>124</v>
      </c>
      <c r="Q6" s="402">
        <v>24</v>
      </c>
      <c r="R6" s="403" t="s">
        <v>1491</v>
      </c>
      <c r="S6" s="404">
        <v>133</v>
      </c>
      <c r="T6" s="405">
        <v>113</v>
      </c>
      <c r="U6" s="406">
        <v>20</v>
      </c>
    </row>
    <row r="7" spans="1:21" ht="5.0999999999999996" customHeight="1">
      <c r="A7" s="376"/>
      <c r="B7" s="376"/>
      <c r="C7" s="376"/>
      <c r="D7" s="376"/>
      <c r="E7" s="376"/>
      <c r="F7" s="376"/>
      <c r="G7" s="376"/>
      <c r="H7" s="376"/>
      <c r="I7" s="376"/>
      <c r="J7" s="376"/>
      <c r="N7" s="399" t="s">
        <v>1492</v>
      </c>
      <c r="O7" s="400">
        <v>0</v>
      </c>
      <c r="P7" s="401">
        <v>0</v>
      </c>
      <c r="Q7" s="402"/>
      <c r="R7" s="403" t="s">
        <v>1492</v>
      </c>
      <c r="S7" s="404">
        <v>0</v>
      </c>
      <c r="T7" s="405">
        <v>0</v>
      </c>
      <c r="U7" s="406"/>
    </row>
    <row r="8" spans="1:21" ht="13.5" customHeight="1">
      <c r="A8" s="376" t="s">
        <v>1493</v>
      </c>
      <c r="B8" s="376" t="s">
        <v>1494</v>
      </c>
      <c r="C8" s="376"/>
      <c r="D8" s="376"/>
      <c r="E8" s="376"/>
      <c r="F8" s="376"/>
      <c r="G8" s="376"/>
      <c r="H8" s="376"/>
      <c r="I8" s="376"/>
      <c r="J8" s="376"/>
      <c r="N8" s="399" t="s">
        <v>176</v>
      </c>
      <c r="O8" s="400">
        <v>58</v>
      </c>
      <c r="P8" s="401">
        <v>48</v>
      </c>
      <c r="Q8" s="402">
        <v>10</v>
      </c>
      <c r="R8" s="403" t="s">
        <v>176</v>
      </c>
      <c r="S8" s="404">
        <v>40</v>
      </c>
      <c r="T8" s="405">
        <v>32</v>
      </c>
      <c r="U8" s="406">
        <v>8</v>
      </c>
    </row>
    <row r="9" spans="1:21" ht="5.0999999999999996" customHeight="1">
      <c r="A9" s="376"/>
      <c r="B9" s="376"/>
      <c r="C9" s="376"/>
      <c r="D9" s="376"/>
      <c r="E9" s="376"/>
      <c r="F9" s="376"/>
      <c r="G9" s="376"/>
      <c r="H9" s="376"/>
      <c r="I9" s="376"/>
      <c r="J9" s="376"/>
      <c r="N9" s="399" t="s">
        <v>177</v>
      </c>
      <c r="O9" s="400">
        <v>46</v>
      </c>
      <c r="P9" s="401">
        <v>36</v>
      </c>
      <c r="Q9" s="402">
        <v>10</v>
      </c>
      <c r="R9" s="403" t="s">
        <v>1495</v>
      </c>
      <c r="S9" s="404">
        <v>0</v>
      </c>
      <c r="T9" s="405">
        <v>0</v>
      </c>
      <c r="U9" s="406"/>
    </row>
    <row r="10" spans="1:21" ht="13.5" customHeight="1">
      <c r="A10" s="376" t="s">
        <v>1496</v>
      </c>
      <c r="B10" s="376" t="s">
        <v>1497</v>
      </c>
      <c r="C10" s="376"/>
      <c r="D10" s="376"/>
      <c r="E10" s="376"/>
      <c r="F10" s="376"/>
      <c r="G10" s="376"/>
      <c r="H10" s="376"/>
      <c r="I10" s="376"/>
      <c r="J10" s="376"/>
      <c r="N10" s="399" t="s">
        <v>126</v>
      </c>
      <c r="O10" s="400">
        <v>47</v>
      </c>
      <c r="P10" s="401">
        <v>34</v>
      </c>
      <c r="Q10" s="402">
        <v>13</v>
      </c>
      <c r="R10" s="403" t="s">
        <v>126</v>
      </c>
      <c r="S10" s="404">
        <v>75</v>
      </c>
      <c r="T10" s="405">
        <v>61</v>
      </c>
      <c r="U10" s="406">
        <v>14</v>
      </c>
    </row>
    <row r="11" spans="1:21" ht="5.0999999999999996" customHeight="1">
      <c r="A11" s="376"/>
      <c r="B11" s="376"/>
      <c r="C11" s="376"/>
      <c r="D11" s="376"/>
      <c r="E11" s="376"/>
      <c r="F11" s="376"/>
      <c r="G11" s="376"/>
      <c r="H11" s="376"/>
      <c r="I11" s="376"/>
      <c r="J11" s="376"/>
      <c r="N11" s="399" t="s">
        <v>1498</v>
      </c>
      <c r="O11" s="400">
        <v>0</v>
      </c>
      <c r="P11" s="401">
        <v>0</v>
      </c>
      <c r="Q11" s="402"/>
      <c r="R11" s="403" t="s">
        <v>180</v>
      </c>
      <c r="S11" s="404">
        <v>51</v>
      </c>
      <c r="T11" s="405">
        <v>38</v>
      </c>
      <c r="U11" s="406">
        <v>13</v>
      </c>
    </row>
    <row r="12" spans="1:21" ht="13.5" customHeight="1">
      <c r="A12" s="376" t="s">
        <v>1499</v>
      </c>
      <c r="B12" s="376" t="s">
        <v>1500</v>
      </c>
      <c r="C12" s="376"/>
      <c r="D12" s="376"/>
      <c r="E12" s="376"/>
      <c r="F12" s="376"/>
      <c r="G12" s="376"/>
      <c r="H12" s="376"/>
      <c r="I12" s="376"/>
      <c r="J12" s="376"/>
      <c r="N12" s="399" t="s">
        <v>1501</v>
      </c>
      <c r="O12" s="400">
        <v>132</v>
      </c>
      <c r="P12" s="401">
        <v>111</v>
      </c>
      <c r="Q12" s="402">
        <v>21</v>
      </c>
      <c r="R12" s="403" t="s">
        <v>125</v>
      </c>
      <c r="S12" s="404">
        <v>56</v>
      </c>
      <c r="T12" s="405">
        <v>46</v>
      </c>
      <c r="U12" s="406">
        <v>10</v>
      </c>
    </row>
    <row r="13" spans="1:21" ht="5.0999999999999996" customHeight="1">
      <c r="A13" s="376"/>
      <c r="B13" s="376"/>
      <c r="C13" s="376"/>
      <c r="D13" s="376"/>
      <c r="E13" s="376"/>
      <c r="F13" s="376"/>
      <c r="G13" s="376"/>
      <c r="H13" s="376"/>
      <c r="I13" s="376"/>
      <c r="J13" s="376"/>
      <c r="N13" s="399" t="s">
        <v>178</v>
      </c>
      <c r="O13" s="400">
        <v>42</v>
      </c>
      <c r="P13" s="401">
        <v>35</v>
      </c>
      <c r="Q13" s="402">
        <v>7</v>
      </c>
      <c r="R13" s="407" t="s">
        <v>124</v>
      </c>
      <c r="S13" s="408">
        <v>24</v>
      </c>
      <c r="T13" s="409">
        <v>20</v>
      </c>
      <c r="U13" s="410">
        <v>4</v>
      </c>
    </row>
    <row r="14" spans="1:21" ht="13.5" customHeight="1">
      <c r="A14" s="376" t="s">
        <v>1502</v>
      </c>
      <c r="B14" s="376" t="s">
        <v>1503</v>
      </c>
      <c r="C14" s="376"/>
      <c r="D14" s="376"/>
      <c r="E14" s="376"/>
      <c r="F14" s="376"/>
      <c r="G14" s="376"/>
      <c r="H14" s="376"/>
      <c r="I14" s="376"/>
      <c r="J14" s="376"/>
      <c r="N14" s="399" t="s">
        <v>179</v>
      </c>
      <c r="O14" s="400">
        <v>24</v>
      </c>
      <c r="P14" s="401">
        <v>14</v>
      </c>
      <c r="Q14" s="402">
        <v>10</v>
      </c>
      <c r="R14" s="403" t="s">
        <v>1504</v>
      </c>
      <c r="S14" s="404">
        <v>29</v>
      </c>
      <c r="T14" s="405">
        <v>26</v>
      </c>
      <c r="U14" s="406">
        <v>3</v>
      </c>
    </row>
    <row r="15" spans="1:21" ht="5.0999999999999996" customHeight="1">
      <c r="A15" s="376"/>
      <c r="B15" s="376"/>
      <c r="C15" s="376"/>
      <c r="D15" s="376"/>
      <c r="E15" s="376"/>
      <c r="F15" s="376"/>
      <c r="G15" s="376"/>
      <c r="H15" s="376"/>
      <c r="I15" s="376"/>
      <c r="J15" s="376"/>
      <c r="N15" s="411" t="s">
        <v>124</v>
      </c>
      <c r="O15" s="412">
        <v>26</v>
      </c>
      <c r="P15" s="413">
        <v>22</v>
      </c>
      <c r="Q15" s="414">
        <v>4</v>
      </c>
      <c r="R15" s="403" t="s">
        <v>1505</v>
      </c>
      <c r="S15" s="404">
        <v>0</v>
      </c>
      <c r="T15" s="405">
        <v>0</v>
      </c>
      <c r="U15" s="406"/>
    </row>
    <row r="16" spans="1:21" ht="13.5" customHeight="1">
      <c r="A16" s="376" t="s">
        <v>1506</v>
      </c>
      <c r="B16" s="376" t="s">
        <v>1507</v>
      </c>
      <c r="C16" s="376"/>
      <c r="D16" s="376"/>
      <c r="E16" s="376"/>
      <c r="F16" s="376"/>
      <c r="G16" s="376"/>
      <c r="H16" s="376"/>
      <c r="I16" s="376"/>
      <c r="J16" s="376"/>
      <c r="N16" s="399" t="s">
        <v>1504</v>
      </c>
      <c r="O16" s="400">
        <v>20</v>
      </c>
      <c r="P16" s="401">
        <v>19</v>
      </c>
      <c r="Q16" s="402">
        <v>1</v>
      </c>
      <c r="R16" s="403" t="s">
        <v>1508</v>
      </c>
      <c r="S16" s="404">
        <v>0</v>
      </c>
      <c r="T16" s="405">
        <v>0</v>
      </c>
      <c r="U16" s="406"/>
    </row>
    <row r="17" spans="1:21" ht="13.5" customHeight="1">
      <c r="A17" s="376"/>
      <c r="B17" s="376" t="s">
        <v>1509</v>
      </c>
      <c r="C17" s="376" t="s">
        <v>1510</v>
      </c>
      <c r="D17" s="376"/>
      <c r="E17" s="376"/>
      <c r="F17" s="376"/>
      <c r="G17" s="376"/>
      <c r="H17" s="376"/>
      <c r="I17" s="376"/>
      <c r="J17" s="376"/>
      <c r="N17" s="399" t="s">
        <v>1505</v>
      </c>
      <c r="O17" s="400">
        <v>0</v>
      </c>
      <c r="P17" s="401">
        <v>0</v>
      </c>
      <c r="Q17" s="402"/>
      <c r="R17" s="415" t="s">
        <v>1511</v>
      </c>
      <c r="S17" s="404">
        <v>0</v>
      </c>
      <c r="T17" s="405">
        <v>0</v>
      </c>
      <c r="U17" s="406"/>
    </row>
    <row r="18" spans="1:21" ht="13.5" customHeight="1">
      <c r="A18" s="376"/>
      <c r="B18" s="376" t="s">
        <v>1512</v>
      </c>
      <c r="C18" s="376" t="s">
        <v>1513</v>
      </c>
      <c r="D18" s="376"/>
      <c r="E18" s="376"/>
      <c r="F18" s="376"/>
      <c r="G18" s="376"/>
      <c r="H18" s="376"/>
      <c r="I18" s="376"/>
      <c r="J18" s="376"/>
      <c r="N18" s="416" t="s">
        <v>1508</v>
      </c>
      <c r="O18" s="400">
        <v>0</v>
      </c>
      <c r="P18" s="401">
        <v>0</v>
      </c>
      <c r="Q18" s="402"/>
      <c r="R18" s="415" t="s">
        <v>1514</v>
      </c>
      <c r="S18" s="404">
        <v>62</v>
      </c>
      <c r="T18" s="405">
        <v>49</v>
      </c>
      <c r="U18" s="406">
        <v>13</v>
      </c>
    </row>
    <row r="19" spans="1:21" ht="13.5" customHeight="1">
      <c r="A19" s="376"/>
      <c r="B19" s="376"/>
      <c r="C19" s="376" t="s">
        <v>1515</v>
      </c>
      <c r="D19" s="376"/>
      <c r="E19" s="376"/>
      <c r="F19" s="376"/>
      <c r="G19" s="376"/>
      <c r="H19" s="376"/>
      <c r="I19" s="376"/>
      <c r="J19" s="376"/>
      <c r="N19" s="416" t="s">
        <v>1511</v>
      </c>
      <c r="O19" s="400">
        <v>0</v>
      </c>
      <c r="P19" s="401">
        <v>0</v>
      </c>
      <c r="Q19" s="402"/>
      <c r="R19" s="403" t="s">
        <v>1516</v>
      </c>
      <c r="S19" s="404">
        <v>45</v>
      </c>
      <c r="T19" s="405">
        <v>33</v>
      </c>
      <c r="U19" s="406">
        <v>12</v>
      </c>
    </row>
    <row r="20" spans="1:21" ht="13.5" customHeight="1">
      <c r="A20" s="376"/>
      <c r="B20" s="376" t="s">
        <v>1517</v>
      </c>
      <c r="C20" s="376"/>
      <c r="D20" s="376"/>
      <c r="E20" s="376"/>
      <c r="F20" s="376"/>
      <c r="G20" s="376"/>
      <c r="H20" s="376"/>
      <c r="I20" s="376"/>
      <c r="J20" s="376"/>
      <c r="N20" s="416" t="s">
        <v>1514</v>
      </c>
      <c r="O20" s="400">
        <v>68</v>
      </c>
      <c r="P20" s="401">
        <v>60</v>
      </c>
      <c r="Q20" s="402">
        <v>8</v>
      </c>
      <c r="R20" s="415" t="s">
        <v>1518</v>
      </c>
      <c r="S20" s="404">
        <v>0</v>
      </c>
      <c r="T20" s="405">
        <v>0</v>
      </c>
      <c r="U20" s="406"/>
    </row>
    <row r="21" spans="1:21" ht="13.5" customHeight="1" thickBot="1">
      <c r="A21" s="376"/>
      <c r="B21" s="376" t="s">
        <v>1509</v>
      </c>
      <c r="C21" s="376" t="s">
        <v>1510</v>
      </c>
      <c r="D21" s="376"/>
      <c r="E21" s="376"/>
      <c r="F21" s="376"/>
      <c r="G21" s="376"/>
      <c r="H21" s="376"/>
      <c r="I21" s="376"/>
      <c r="J21" s="376"/>
      <c r="N21" s="416" t="s">
        <v>1516</v>
      </c>
      <c r="O21" s="400">
        <v>41</v>
      </c>
      <c r="P21" s="401">
        <v>32</v>
      </c>
      <c r="Q21" s="402">
        <v>9</v>
      </c>
      <c r="R21" s="417" t="s">
        <v>1519</v>
      </c>
      <c r="S21" s="418">
        <v>0</v>
      </c>
      <c r="T21" s="405">
        <v>0</v>
      </c>
      <c r="U21" s="419"/>
    </row>
    <row r="22" spans="1:21" ht="13.5" customHeight="1" thickTop="1" thickBot="1">
      <c r="A22" s="376"/>
      <c r="B22" s="376" t="s">
        <v>1512</v>
      </c>
      <c r="C22" s="376" t="s">
        <v>1520</v>
      </c>
      <c r="D22" s="376"/>
      <c r="E22" s="376"/>
      <c r="F22" s="376"/>
      <c r="G22" s="376"/>
      <c r="H22" s="376"/>
      <c r="I22" s="376"/>
      <c r="J22" s="376"/>
      <c r="N22" s="416" t="s">
        <v>1518</v>
      </c>
      <c r="O22" s="400">
        <v>0</v>
      </c>
      <c r="P22" s="401">
        <v>0</v>
      </c>
      <c r="Q22" s="402"/>
      <c r="R22" s="420"/>
      <c r="S22" s="421">
        <v>606</v>
      </c>
      <c r="T22" s="421">
        <v>493</v>
      </c>
      <c r="U22" s="421">
        <v>113</v>
      </c>
    </row>
    <row r="23" spans="1:21" ht="13.5" customHeight="1" thickBot="1">
      <c r="A23" s="376"/>
      <c r="B23" s="376"/>
      <c r="C23" s="376" t="s">
        <v>1521</v>
      </c>
      <c r="D23" s="376"/>
      <c r="E23" s="376"/>
      <c r="F23" s="376"/>
      <c r="G23" s="376"/>
      <c r="H23" s="376"/>
      <c r="I23" s="376"/>
      <c r="J23" s="376"/>
      <c r="N23" s="422" t="s">
        <v>1519</v>
      </c>
      <c r="O23" s="400">
        <v>0</v>
      </c>
      <c r="P23" s="423">
        <v>0</v>
      </c>
      <c r="Q23" s="424"/>
      <c r="R23" s="425"/>
      <c r="S23" s="426">
        <v>462</v>
      </c>
      <c r="T23" s="426"/>
      <c r="U23" s="426"/>
    </row>
    <row r="24" spans="1:21" ht="5.0999999999999996" customHeight="1" thickTop="1" thickBot="1">
      <c r="A24" s="376"/>
      <c r="B24" s="376"/>
      <c r="C24" s="376"/>
      <c r="D24" s="376"/>
      <c r="E24" s="376"/>
      <c r="F24" s="376"/>
      <c r="G24" s="376"/>
      <c r="H24" s="376"/>
      <c r="I24" s="376"/>
      <c r="J24" s="376"/>
      <c r="N24" s="427"/>
      <c r="O24" s="428">
        <v>789</v>
      </c>
      <c r="P24" s="428">
        <v>643</v>
      </c>
      <c r="Q24" s="428">
        <v>146</v>
      </c>
      <c r="R24" s="429">
        <v>500</v>
      </c>
      <c r="S24" s="430">
        <v>697500</v>
      </c>
      <c r="T24" s="430">
        <v>523500</v>
      </c>
      <c r="U24" s="426"/>
    </row>
    <row r="25" spans="1:21" ht="13.5" customHeight="1">
      <c r="A25" s="376" t="s">
        <v>1522</v>
      </c>
      <c r="B25" s="376" t="s">
        <v>1523</v>
      </c>
      <c r="C25" s="376"/>
      <c r="D25" s="376"/>
      <c r="E25" s="376"/>
      <c r="F25" s="376"/>
      <c r="G25" s="376"/>
      <c r="H25" s="376"/>
      <c r="I25" s="376"/>
      <c r="J25" s="376"/>
      <c r="N25" s="425"/>
      <c r="O25" s="425">
        <v>789</v>
      </c>
      <c r="P25" s="425"/>
      <c r="Q25" s="425"/>
      <c r="R25" s="425">
        <v>800</v>
      </c>
      <c r="S25" s="425">
        <v>40000</v>
      </c>
      <c r="T25" s="425">
        <v>40000</v>
      </c>
      <c r="U25" s="425"/>
    </row>
    <row r="26" spans="1:21" ht="13.5" customHeight="1">
      <c r="A26" s="376"/>
      <c r="B26" s="376" t="s">
        <v>1524</v>
      </c>
      <c r="C26" s="376"/>
      <c r="D26" s="376"/>
      <c r="E26" s="376"/>
      <c r="F26" s="376"/>
      <c r="G26" s="376"/>
      <c r="H26" s="376"/>
      <c r="I26" s="376"/>
      <c r="J26" s="376"/>
      <c r="N26" s="425"/>
      <c r="O26" s="431">
        <v>585</v>
      </c>
      <c r="P26" s="425"/>
      <c r="Q26" s="425"/>
      <c r="R26" s="425"/>
      <c r="S26" s="425">
        <v>737500</v>
      </c>
      <c r="T26" s="425">
        <v>563500</v>
      </c>
      <c r="U26" s="425"/>
    </row>
    <row r="27" spans="1:21" ht="13.5" customHeight="1">
      <c r="A27" s="376"/>
      <c r="B27" s="432" t="s">
        <v>1525</v>
      </c>
      <c r="C27" s="432"/>
      <c r="D27" s="432"/>
      <c r="E27" s="432"/>
      <c r="F27" s="432"/>
      <c r="G27" s="432"/>
      <c r="H27" s="432"/>
      <c r="I27" s="432"/>
      <c r="J27" s="432"/>
    </row>
    <row r="28" spans="1:21" ht="13.5" customHeight="1">
      <c r="A28" s="376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21" ht="5.0999999999999996" customHeight="1">
      <c r="A29" s="376"/>
      <c r="B29" s="376"/>
      <c r="C29" s="376"/>
      <c r="D29" s="376"/>
      <c r="E29" s="376"/>
      <c r="F29" s="376"/>
      <c r="G29" s="376"/>
      <c r="H29" s="376"/>
      <c r="I29" s="376"/>
      <c r="J29" s="376"/>
    </row>
    <row r="30" spans="1:21" ht="13.5" customHeight="1">
      <c r="A30" s="376" t="s">
        <v>1526</v>
      </c>
      <c r="B30" s="517" t="s">
        <v>1527</v>
      </c>
      <c r="C30" s="376"/>
      <c r="D30" s="376"/>
      <c r="E30" s="376"/>
      <c r="F30" s="376"/>
      <c r="G30" s="376"/>
      <c r="H30" s="376"/>
      <c r="I30" s="376"/>
      <c r="J30" s="376"/>
    </row>
    <row r="31" spans="1:21" ht="13.5" customHeight="1">
      <c r="A31" s="376"/>
      <c r="B31" s="433" t="s">
        <v>1528</v>
      </c>
      <c r="C31" s="376"/>
      <c r="D31" s="376"/>
      <c r="E31" s="376"/>
      <c r="F31" s="376"/>
      <c r="G31" s="376"/>
      <c r="H31" s="376"/>
      <c r="I31" s="376"/>
      <c r="J31" s="376"/>
    </row>
    <row r="32" spans="1:21" ht="5.0999999999999996" customHeight="1">
      <c r="A32" s="376"/>
      <c r="B32" s="376"/>
      <c r="C32" s="376"/>
      <c r="D32" s="376"/>
      <c r="E32" s="376"/>
      <c r="F32" s="376"/>
      <c r="G32" s="376"/>
      <c r="H32" s="376"/>
      <c r="I32" s="376"/>
      <c r="J32" s="376"/>
    </row>
    <row r="33" spans="1:10" ht="13.5" customHeight="1">
      <c r="A33" s="376" t="s">
        <v>1529</v>
      </c>
      <c r="B33" s="434" t="s">
        <v>1530</v>
      </c>
      <c r="C33" s="435" t="s">
        <v>1579</v>
      </c>
      <c r="D33" s="436"/>
      <c r="E33" s="436"/>
      <c r="F33" s="436"/>
      <c r="G33" s="436"/>
      <c r="H33" s="436"/>
      <c r="I33" s="437"/>
      <c r="J33" s="376"/>
    </row>
    <row r="34" spans="1:10" ht="13.5" hidden="1" customHeight="1">
      <c r="A34" s="376"/>
      <c r="B34" s="438" t="s">
        <v>1531</v>
      </c>
      <c r="C34" s="439" t="s">
        <v>1532</v>
      </c>
      <c r="D34" s="440"/>
      <c r="E34" s="440"/>
      <c r="F34" s="440"/>
      <c r="G34" s="440"/>
      <c r="H34" s="440"/>
      <c r="I34" s="441"/>
      <c r="J34" s="376"/>
    </row>
    <row r="35" spans="1:10" ht="13.5" hidden="1" customHeight="1">
      <c r="A35" s="376"/>
      <c r="B35" s="442"/>
      <c r="C35" s="443" t="s">
        <v>1533</v>
      </c>
      <c r="D35" s="444"/>
      <c r="E35" s="444"/>
      <c r="F35" s="444"/>
      <c r="G35" s="444"/>
      <c r="H35" s="444"/>
      <c r="I35" s="445"/>
      <c r="J35" s="376"/>
    </row>
    <row r="36" spans="1:10" ht="13.5" customHeight="1">
      <c r="A36" s="376"/>
      <c r="B36" s="376" t="s">
        <v>1534</v>
      </c>
      <c r="C36" s="376"/>
      <c r="D36" s="376"/>
      <c r="E36" s="376"/>
      <c r="F36" s="376"/>
      <c r="G36" s="376"/>
      <c r="H36" s="376"/>
      <c r="I36" s="376"/>
      <c r="J36" s="376"/>
    </row>
    <row r="37" spans="1:10" ht="5.0999999999999996" customHeight="1">
      <c r="A37" s="376"/>
      <c r="B37" s="376"/>
      <c r="C37" s="376"/>
      <c r="D37" s="376"/>
      <c r="E37" s="376"/>
      <c r="F37" s="376"/>
      <c r="G37" s="376"/>
      <c r="H37" s="376"/>
      <c r="I37" s="376"/>
      <c r="J37" s="376"/>
    </row>
    <row r="38" spans="1:10" ht="13.5" customHeight="1">
      <c r="A38" s="376" t="s">
        <v>1535</v>
      </c>
      <c r="B38" s="376" t="s">
        <v>1536</v>
      </c>
      <c r="C38" s="376"/>
      <c r="D38" s="376"/>
      <c r="E38" s="376" t="s">
        <v>1537</v>
      </c>
      <c r="F38" s="376"/>
      <c r="G38" s="376"/>
      <c r="H38" s="376"/>
      <c r="I38" s="376"/>
      <c r="J38" s="376"/>
    </row>
    <row r="39" spans="1:10" ht="13.5" customHeight="1">
      <c r="A39" s="376"/>
      <c r="B39" s="231" t="s">
        <v>1580</v>
      </c>
      <c r="C39" s="231"/>
      <c r="D39" s="231"/>
      <c r="E39" s="376"/>
      <c r="F39" s="376"/>
      <c r="G39" s="376"/>
      <c r="H39" s="376"/>
      <c r="I39" s="376"/>
      <c r="J39" s="376"/>
    </row>
    <row r="40" spans="1:10" ht="13.5" customHeight="1">
      <c r="A40" s="376"/>
      <c r="B40" s="336" t="s">
        <v>1538</v>
      </c>
      <c r="C40" s="336"/>
      <c r="D40" s="336"/>
      <c r="E40" s="336"/>
      <c r="F40" s="336"/>
      <c r="G40" s="336"/>
      <c r="H40" s="336"/>
      <c r="I40" s="376"/>
      <c r="J40" s="376"/>
    </row>
    <row r="41" spans="1:10" ht="5.0999999999999996" customHeight="1">
      <c r="A41" s="376"/>
      <c r="B41" s="446"/>
      <c r="C41" s="446"/>
      <c r="D41" s="446"/>
      <c r="E41" s="446"/>
      <c r="F41" s="446"/>
      <c r="G41" s="446"/>
      <c r="H41" s="376"/>
      <c r="I41" s="376"/>
      <c r="J41" s="376"/>
    </row>
    <row r="42" spans="1:10" ht="13.5" customHeight="1">
      <c r="A42" s="376" t="s">
        <v>1539</v>
      </c>
      <c r="B42" s="376" t="s">
        <v>1540</v>
      </c>
      <c r="C42" s="376"/>
      <c r="D42" s="376"/>
      <c r="E42" s="447"/>
      <c r="F42" s="376"/>
      <c r="G42" s="376"/>
      <c r="H42" s="376"/>
      <c r="I42" s="376"/>
      <c r="J42" s="376"/>
    </row>
    <row r="43" spans="1:10" ht="13.5" customHeight="1">
      <c r="A43" s="376"/>
      <c r="B43" s="376" t="s">
        <v>1541</v>
      </c>
      <c r="C43" s="376"/>
      <c r="D43" s="376"/>
      <c r="E43" s="376"/>
      <c r="F43" s="376"/>
      <c r="G43" s="376"/>
      <c r="H43" s="376"/>
      <c r="I43" s="376"/>
      <c r="J43" s="376"/>
    </row>
    <row r="44" spans="1:10" ht="5.0999999999999996" customHeight="1">
      <c r="A44" s="376"/>
      <c r="B44" s="376"/>
      <c r="C44" s="376"/>
      <c r="D44" s="376"/>
      <c r="E44" s="376"/>
      <c r="F44" s="376"/>
      <c r="G44" s="376"/>
      <c r="H44" s="376"/>
      <c r="I44" s="376"/>
      <c r="J44" s="376"/>
    </row>
    <row r="45" spans="1:10" ht="13.5" customHeight="1">
      <c r="A45" s="376" t="s">
        <v>1542</v>
      </c>
      <c r="B45" s="376" t="s">
        <v>1543</v>
      </c>
      <c r="C45" s="376"/>
      <c r="D45" s="376"/>
      <c r="E45" s="376"/>
      <c r="F45" s="376"/>
      <c r="G45" s="376"/>
      <c r="H45" s="376"/>
      <c r="I45" s="376"/>
      <c r="J45" s="376"/>
    </row>
    <row r="46" spans="1:10" ht="5.0999999999999996" customHeight="1">
      <c r="A46" s="376"/>
      <c r="B46" s="376"/>
      <c r="C46" s="376"/>
      <c r="D46" s="376"/>
      <c r="E46" s="376"/>
      <c r="F46" s="376"/>
      <c r="G46" s="376"/>
      <c r="H46" s="376"/>
      <c r="I46" s="376"/>
      <c r="J46" s="376"/>
    </row>
    <row r="47" spans="1:10" s="241" customFormat="1" ht="27" customHeight="1">
      <c r="A47" s="448" t="s">
        <v>1544</v>
      </c>
      <c r="B47" s="336" t="s">
        <v>1545</v>
      </c>
      <c r="C47" s="336"/>
      <c r="D47" s="336"/>
      <c r="E47" s="336"/>
      <c r="F47" s="336"/>
      <c r="G47" s="336"/>
      <c r="H47" s="336"/>
      <c r="I47" s="336"/>
      <c r="J47" s="336"/>
    </row>
    <row r="48" spans="1:10" s="241" customFormat="1" ht="13.5" customHeight="1">
      <c r="A48" s="242"/>
      <c r="B48" s="243" t="s">
        <v>1546</v>
      </c>
      <c r="C48" s="243"/>
      <c r="D48" s="231"/>
      <c r="E48" s="231"/>
      <c r="F48" s="231"/>
      <c r="G48" s="231"/>
      <c r="H48" s="231"/>
      <c r="I48" s="231"/>
      <c r="J48" s="231"/>
    </row>
    <row r="49" spans="1:10" s="241" customFormat="1" ht="13.5" customHeight="1">
      <c r="A49" s="242"/>
      <c r="B49" s="242" t="s">
        <v>1547</v>
      </c>
      <c r="C49" s="243"/>
      <c r="D49" s="231"/>
      <c r="E49" s="231"/>
      <c r="F49" s="231"/>
      <c r="G49" s="231"/>
      <c r="H49" s="231"/>
      <c r="I49" s="231"/>
      <c r="J49" s="231"/>
    </row>
    <row r="50" spans="1:10" s="241" customFormat="1" ht="13.5" customHeight="1">
      <c r="A50" s="242"/>
      <c r="B50" s="242" t="s">
        <v>1548</v>
      </c>
      <c r="C50" s="243"/>
      <c r="D50" s="231"/>
      <c r="E50" s="231"/>
      <c r="F50" s="231"/>
      <c r="G50" s="231"/>
      <c r="H50" s="231"/>
      <c r="I50" s="231"/>
      <c r="J50" s="231"/>
    </row>
    <row r="51" spans="1:10" s="241" customFormat="1" ht="13.5" customHeight="1">
      <c r="A51" s="242"/>
      <c r="B51" s="243" t="s">
        <v>1549</v>
      </c>
      <c r="C51" s="243"/>
      <c r="D51" s="231"/>
      <c r="E51" s="231"/>
      <c r="F51" s="231"/>
      <c r="G51" s="231"/>
      <c r="H51" s="231"/>
      <c r="I51" s="231"/>
      <c r="J51" s="231"/>
    </row>
    <row r="52" spans="1:10" s="241" customFormat="1" ht="13.5" customHeight="1">
      <c r="A52" s="242"/>
      <c r="B52" s="231" t="s">
        <v>1550</v>
      </c>
      <c r="C52" s="231"/>
      <c r="D52" s="231"/>
      <c r="E52" s="231"/>
      <c r="F52" s="231"/>
      <c r="G52" s="231"/>
      <c r="H52" s="231"/>
      <c r="I52" s="231"/>
      <c r="J52" s="231"/>
    </row>
    <row r="53" spans="1:10" s="241" customFormat="1" ht="13.5" customHeight="1">
      <c r="A53" s="242"/>
      <c r="B53" s="231" t="s">
        <v>1551</v>
      </c>
      <c r="C53" s="231"/>
      <c r="D53" s="231"/>
      <c r="E53" s="231"/>
      <c r="F53" s="231"/>
      <c r="G53" s="231"/>
      <c r="H53" s="231"/>
      <c r="I53" s="231"/>
      <c r="J53" s="231"/>
    </row>
    <row r="54" spans="1:10" s="241" customFormat="1" ht="13.5" customHeight="1">
      <c r="A54" s="242"/>
      <c r="B54" s="231" t="s">
        <v>1552</v>
      </c>
      <c r="C54" s="231"/>
      <c r="D54" s="231"/>
      <c r="E54" s="231"/>
      <c r="F54" s="231"/>
      <c r="G54" s="231"/>
      <c r="H54" s="231"/>
      <c r="I54" s="231"/>
      <c r="J54" s="231"/>
    </row>
    <row r="55" spans="1:10" s="241" customFormat="1" ht="13.5" customHeight="1">
      <c r="A55" s="242"/>
      <c r="B55" s="231" t="s">
        <v>1553</v>
      </c>
      <c r="C55" s="231"/>
      <c r="D55" s="231"/>
      <c r="E55" s="231"/>
      <c r="F55" s="231"/>
      <c r="G55" s="231"/>
      <c r="H55" s="231"/>
      <c r="I55" s="231"/>
      <c r="J55" s="231"/>
    </row>
    <row r="56" spans="1:10" s="241" customFormat="1" ht="13.5" customHeight="1">
      <c r="A56" s="242"/>
      <c r="B56" s="231" t="s">
        <v>1554</v>
      </c>
      <c r="C56" s="231"/>
      <c r="D56" s="231"/>
      <c r="E56" s="231"/>
      <c r="F56" s="231"/>
      <c r="G56" s="231"/>
      <c r="H56" s="231"/>
      <c r="I56" s="231"/>
      <c r="J56" s="231"/>
    </row>
    <row r="57" spans="1:10" ht="13.15" customHeight="1">
      <c r="A57" s="376"/>
      <c r="B57" s="376"/>
      <c r="C57" s="376"/>
      <c r="D57" s="376"/>
      <c r="E57" s="376"/>
      <c r="F57" s="376"/>
      <c r="G57" s="376"/>
      <c r="H57" s="376"/>
      <c r="I57" s="376"/>
      <c r="J57" s="376"/>
    </row>
    <row r="58" spans="1:10" ht="13.15" customHeight="1">
      <c r="A58" s="376"/>
      <c r="B58" s="376"/>
      <c r="C58" s="376"/>
      <c r="D58" s="376"/>
      <c r="E58" s="376"/>
      <c r="F58" s="376"/>
      <c r="G58" s="376"/>
      <c r="H58" s="376"/>
      <c r="I58" s="376"/>
      <c r="J58" s="376"/>
    </row>
  </sheetData>
  <sheetProtection sheet="1" objects="1" scenarios="1"/>
  <mergeCells count="8">
    <mergeCell ref="N2:Q2"/>
    <mergeCell ref="R2:U2"/>
    <mergeCell ref="B3:J4"/>
    <mergeCell ref="B27:J28"/>
    <mergeCell ref="B34:B35"/>
    <mergeCell ref="B40:H40"/>
    <mergeCell ref="B47:J47"/>
    <mergeCell ref="A1:I1"/>
  </mergeCells>
  <phoneticPr fontId="1"/>
  <pageMargins left="0.31496062992125984" right="0.31496062992125984" top="0.35433070866141736" bottom="0.35433070866141736" header="0" footer="0"/>
  <pageSetup paperSize="9" scale="93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C226-D92B-4247-856F-DC63E342320A}">
  <dimension ref="A1:L55"/>
  <sheetViews>
    <sheetView zoomScale="80" zoomScaleNormal="80" workbookViewId="0">
      <pane ySplit="1" topLeftCell="A2" activePane="bottomLeft" state="frozen"/>
      <selection pane="bottomLeft" activeCell="N7" sqref="N7"/>
    </sheetView>
  </sheetViews>
  <sheetFormatPr defaultRowHeight="18.75"/>
  <cols>
    <col min="1" max="1" width="4" style="451" customWidth="1"/>
    <col min="2" max="2" width="32.125" style="451" customWidth="1"/>
    <col min="3" max="8" width="2.625" style="451" customWidth="1"/>
    <col min="9" max="11" width="8.75" style="451" customWidth="1"/>
    <col min="12" max="12" width="5.375" style="451" customWidth="1"/>
    <col min="13" max="256" width="9" style="451"/>
    <col min="257" max="257" width="4" style="451" customWidth="1"/>
    <col min="258" max="258" width="32.125" style="451" customWidth="1"/>
    <col min="259" max="264" width="2.625" style="451" customWidth="1"/>
    <col min="265" max="267" width="8.75" style="451" customWidth="1"/>
    <col min="268" max="268" width="5.375" style="451" customWidth="1"/>
    <col min="269" max="512" width="9" style="451"/>
    <col min="513" max="513" width="4" style="451" customWidth="1"/>
    <col min="514" max="514" width="32.125" style="451" customWidth="1"/>
    <col min="515" max="520" width="2.625" style="451" customWidth="1"/>
    <col min="521" max="523" width="8.75" style="451" customWidth="1"/>
    <col min="524" max="524" width="5.375" style="451" customWidth="1"/>
    <col min="525" max="768" width="9" style="451"/>
    <col min="769" max="769" width="4" style="451" customWidth="1"/>
    <col min="770" max="770" width="32.125" style="451" customWidth="1"/>
    <col min="771" max="776" width="2.625" style="451" customWidth="1"/>
    <col min="777" max="779" width="8.75" style="451" customWidth="1"/>
    <col min="780" max="780" width="5.375" style="451" customWidth="1"/>
    <col min="781" max="1024" width="9" style="451"/>
    <col min="1025" max="1025" width="4" style="451" customWidth="1"/>
    <col min="1026" max="1026" width="32.125" style="451" customWidth="1"/>
    <col min="1027" max="1032" width="2.625" style="451" customWidth="1"/>
    <col min="1033" max="1035" width="8.75" style="451" customWidth="1"/>
    <col min="1036" max="1036" width="5.375" style="451" customWidth="1"/>
    <col min="1037" max="1280" width="9" style="451"/>
    <col min="1281" max="1281" width="4" style="451" customWidth="1"/>
    <col min="1282" max="1282" width="32.125" style="451" customWidth="1"/>
    <col min="1283" max="1288" width="2.625" style="451" customWidth="1"/>
    <col min="1289" max="1291" width="8.75" style="451" customWidth="1"/>
    <col min="1292" max="1292" width="5.375" style="451" customWidth="1"/>
    <col min="1293" max="1536" width="9" style="451"/>
    <col min="1537" max="1537" width="4" style="451" customWidth="1"/>
    <col min="1538" max="1538" width="32.125" style="451" customWidth="1"/>
    <col min="1539" max="1544" width="2.625" style="451" customWidth="1"/>
    <col min="1545" max="1547" width="8.75" style="451" customWidth="1"/>
    <col min="1548" max="1548" width="5.375" style="451" customWidth="1"/>
    <col min="1549" max="1792" width="9" style="451"/>
    <col min="1793" max="1793" width="4" style="451" customWidth="1"/>
    <col min="1794" max="1794" width="32.125" style="451" customWidth="1"/>
    <col min="1795" max="1800" width="2.625" style="451" customWidth="1"/>
    <col min="1801" max="1803" width="8.75" style="451" customWidth="1"/>
    <col min="1804" max="1804" width="5.375" style="451" customWidth="1"/>
    <col min="1805" max="2048" width="9" style="451"/>
    <col min="2049" max="2049" width="4" style="451" customWidth="1"/>
    <col min="2050" max="2050" width="32.125" style="451" customWidth="1"/>
    <col min="2051" max="2056" width="2.625" style="451" customWidth="1"/>
    <col min="2057" max="2059" width="8.75" style="451" customWidth="1"/>
    <col min="2060" max="2060" width="5.375" style="451" customWidth="1"/>
    <col min="2061" max="2304" width="9" style="451"/>
    <col min="2305" max="2305" width="4" style="451" customWidth="1"/>
    <col min="2306" max="2306" width="32.125" style="451" customWidth="1"/>
    <col min="2307" max="2312" width="2.625" style="451" customWidth="1"/>
    <col min="2313" max="2315" width="8.75" style="451" customWidth="1"/>
    <col min="2316" max="2316" width="5.375" style="451" customWidth="1"/>
    <col min="2317" max="2560" width="9" style="451"/>
    <col min="2561" max="2561" width="4" style="451" customWidth="1"/>
    <col min="2562" max="2562" width="32.125" style="451" customWidth="1"/>
    <col min="2563" max="2568" width="2.625" style="451" customWidth="1"/>
    <col min="2569" max="2571" width="8.75" style="451" customWidth="1"/>
    <col min="2572" max="2572" width="5.375" style="451" customWidth="1"/>
    <col min="2573" max="2816" width="9" style="451"/>
    <col min="2817" max="2817" width="4" style="451" customWidth="1"/>
    <col min="2818" max="2818" width="32.125" style="451" customWidth="1"/>
    <col min="2819" max="2824" width="2.625" style="451" customWidth="1"/>
    <col min="2825" max="2827" width="8.75" style="451" customWidth="1"/>
    <col min="2828" max="2828" width="5.375" style="451" customWidth="1"/>
    <col min="2829" max="3072" width="9" style="451"/>
    <col min="3073" max="3073" width="4" style="451" customWidth="1"/>
    <col min="3074" max="3074" width="32.125" style="451" customWidth="1"/>
    <col min="3075" max="3080" width="2.625" style="451" customWidth="1"/>
    <col min="3081" max="3083" width="8.75" style="451" customWidth="1"/>
    <col min="3084" max="3084" width="5.375" style="451" customWidth="1"/>
    <col min="3085" max="3328" width="9" style="451"/>
    <col min="3329" max="3329" width="4" style="451" customWidth="1"/>
    <col min="3330" max="3330" width="32.125" style="451" customWidth="1"/>
    <col min="3331" max="3336" width="2.625" style="451" customWidth="1"/>
    <col min="3337" max="3339" width="8.75" style="451" customWidth="1"/>
    <col min="3340" max="3340" width="5.375" style="451" customWidth="1"/>
    <col min="3341" max="3584" width="9" style="451"/>
    <col min="3585" max="3585" width="4" style="451" customWidth="1"/>
    <col min="3586" max="3586" width="32.125" style="451" customWidth="1"/>
    <col min="3587" max="3592" width="2.625" style="451" customWidth="1"/>
    <col min="3593" max="3595" width="8.75" style="451" customWidth="1"/>
    <col min="3596" max="3596" width="5.375" style="451" customWidth="1"/>
    <col min="3597" max="3840" width="9" style="451"/>
    <col min="3841" max="3841" width="4" style="451" customWidth="1"/>
    <col min="3842" max="3842" width="32.125" style="451" customWidth="1"/>
    <col min="3843" max="3848" width="2.625" style="451" customWidth="1"/>
    <col min="3849" max="3851" width="8.75" style="451" customWidth="1"/>
    <col min="3852" max="3852" width="5.375" style="451" customWidth="1"/>
    <col min="3853" max="4096" width="9" style="451"/>
    <col min="4097" max="4097" width="4" style="451" customWidth="1"/>
    <col min="4098" max="4098" width="32.125" style="451" customWidth="1"/>
    <col min="4099" max="4104" width="2.625" style="451" customWidth="1"/>
    <col min="4105" max="4107" width="8.75" style="451" customWidth="1"/>
    <col min="4108" max="4108" width="5.375" style="451" customWidth="1"/>
    <col min="4109" max="4352" width="9" style="451"/>
    <col min="4353" max="4353" width="4" style="451" customWidth="1"/>
    <col min="4354" max="4354" width="32.125" style="451" customWidth="1"/>
    <col min="4355" max="4360" width="2.625" style="451" customWidth="1"/>
    <col min="4361" max="4363" width="8.75" style="451" customWidth="1"/>
    <col min="4364" max="4364" width="5.375" style="451" customWidth="1"/>
    <col min="4365" max="4608" width="9" style="451"/>
    <col min="4609" max="4609" width="4" style="451" customWidth="1"/>
    <col min="4610" max="4610" width="32.125" style="451" customWidth="1"/>
    <col min="4611" max="4616" width="2.625" style="451" customWidth="1"/>
    <col min="4617" max="4619" width="8.75" style="451" customWidth="1"/>
    <col min="4620" max="4620" width="5.375" style="451" customWidth="1"/>
    <col min="4621" max="4864" width="9" style="451"/>
    <col min="4865" max="4865" width="4" style="451" customWidth="1"/>
    <col min="4866" max="4866" width="32.125" style="451" customWidth="1"/>
    <col min="4867" max="4872" width="2.625" style="451" customWidth="1"/>
    <col min="4873" max="4875" width="8.75" style="451" customWidth="1"/>
    <col min="4876" max="4876" width="5.375" style="451" customWidth="1"/>
    <col min="4877" max="5120" width="9" style="451"/>
    <col min="5121" max="5121" width="4" style="451" customWidth="1"/>
    <col min="5122" max="5122" width="32.125" style="451" customWidth="1"/>
    <col min="5123" max="5128" width="2.625" style="451" customWidth="1"/>
    <col min="5129" max="5131" width="8.75" style="451" customWidth="1"/>
    <col min="5132" max="5132" width="5.375" style="451" customWidth="1"/>
    <col min="5133" max="5376" width="9" style="451"/>
    <col min="5377" max="5377" width="4" style="451" customWidth="1"/>
    <col min="5378" max="5378" width="32.125" style="451" customWidth="1"/>
    <col min="5379" max="5384" width="2.625" style="451" customWidth="1"/>
    <col min="5385" max="5387" width="8.75" style="451" customWidth="1"/>
    <col min="5388" max="5388" width="5.375" style="451" customWidth="1"/>
    <col min="5389" max="5632" width="9" style="451"/>
    <col min="5633" max="5633" width="4" style="451" customWidth="1"/>
    <col min="5634" max="5634" width="32.125" style="451" customWidth="1"/>
    <col min="5635" max="5640" width="2.625" style="451" customWidth="1"/>
    <col min="5641" max="5643" width="8.75" style="451" customWidth="1"/>
    <col min="5644" max="5644" width="5.375" style="451" customWidth="1"/>
    <col min="5645" max="5888" width="9" style="451"/>
    <col min="5889" max="5889" width="4" style="451" customWidth="1"/>
    <col min="5890" max="5890" width="32.125" style="451" customWidth="1"/>
    <col min="5891" max="5896" width="2.625" style="451" customWidth="1"/>
    <col min="5897" max="5899" width="8.75" style="451" customWidth="1"/>
    <col min="5900" max="5900" width="5.375" style="451" customWidth="1"/>
    <col min="5901" max="6144" width="9" style="451"/>
    <col min="6145" max="6145" width="4" style="451" customWidth="1"/>
    <col min="6146" max="6146" width="32.125" style="451" customWidth="1"/>
    <col min="6147" max="6152" width="2.625" style="451" customWidth="1"/>
    <col min="6153" max="6155" width="8.75" style="451" customWidth="1"/>
    <col min="6156" max="6156" width="5.375" style="451" customWidth="1"/>
    <col min="6157" max="6400" width="9" style="451"/>
    <col min="6401" max="6401" width="4" style="451" customWidth="1"/>
    <col min="6402" max="6402" width="32.125" style="451" customWidth="1"/>
    <col min="6403" max="6408" width="2.625" style="451" customWidth="1"/>
    <col min="6409" max="6411" width="8.75" style="451" customWidth="1"/>
    <col min="6412" max="6412" width="5.375" style="451" customWidth="1"/>
    <col min="6413" max="6656" width="9" style="451"/>
    <col min="6657" max="6657" width="4" style="451" customWidth="1"/>
    <col min="6658" max="6658" width="32.125" style="451" customWidth="1"/>
    <col min="6659" max="6664" width="2.625" style="451" customWidth="1"/>
    <col min="6665" max="6667" width="8.75" style="451" customWidth="1"/>
    <col min="6668" max="6668" width="5.375" style="451" customWidth="1"/>
    <col min="6669" max="6912" width="9" style="451"/>
    <col min="6913" max="6913" width="4" style="451" customWidth="1"/>
    <col min="6914" max="6914" width="32.125" style="451" customWidth="1"/>
    <col min="6915" max="6920" width="2.625" style="451" customWidth="1"/>
    <col min="6921" max="6923" width="8.75" style="451" customWidth="1"/>
    <col min="6924" max="6924" width="5.375" style="451" customWidth="1"/>
    <col min="6925" max="7168" width="9" style="451"/>
    <col min="7169" max="7169" width="4" style="451" customWidth="1"/>
    <col min="7170" max="7170" width="32.125" style="451" customWidth="1"/>
    <col min="7171" max="7176" width="2.625" style="451" customWidth="1"/>
    <col min="7177" max="7179" width="8.75" style="451" customWidth="1"/>
    <col min="7180" max="7180" width="5.375" style="451" customWidth="1"/>
    <col min="7181" max="7424" width="9" style="451"/>
    <col min="7425" max="7425" width="4" style="451" customWidth="1"/>
    <col min="7426" max="7426" width="32.125" style="451" customWidth="1"/>
    <col min="7427" max="7432" width="2.625" style="451" customWidth="1"/>
    <col min="7433" max="7435" width="8.75" style="451" customWidth="1"/>
    <col min="7436" max="7436" width="5.375" style="451" customWidth="1"/>
    <col min="7437" max="7680" width="9" style="451"/>
    <col min="7681" max="7681" width="4" style="451" customWidth="1"/>
    <col min="7682" max="7682" width="32.125" style="451" customWidth="1"/>
    <col min="7683" max="7688" width="2.625" style="451" customWidth="1"/>
    <col min="7689" max="7691" width="8.75" style="451" customWidth="1"/>
    <col min="7692" max="7692" width="5.375" style="451" customWidth="1"/>
    <col min="7693" max="7936" width="9" style="451"/>
    <col min="7937" max="7937" width="4" style="451" customWidth="1"/>
    <col min="7938" max="7938" width="32.125" style="451" customWidth="1"/>
    <col min="7939" max="7944" width="2.625" style="451" customWidth="1"/>
    <col min="7945" max="7947" width="8.75" style="451" customWidth="1"/>
    <col min="7948" max="7948" width="5.375" style="451" customWidth="1"/>
    <col min="7949" max="8192" width="9" style="451"/>
    <col min="8193" max="8193" width="4" style="451" customWidth="1"/>
    <col min="8194" max="8194" width="32.125" style="451" customWidth="1"/>
    <col min="8195" max="8200" width="2.625" style="451" customWidth="1"/>
    <col min="8201" max="8203" width="8.75" style="451" customWidth="1"/>
    <col min="8204" max="8204" width="5.375" style="451" customWidth="1"/>
    <col min="8205" max="8448" width="9" style="451"/>
    <col min="8449" max="8449" width="4" style="451" customWidth="1"/>
    <col min="8450" max="8450" width="32.125" style="451" customWidth="1"/>
    <col min="8451" max="8456" width="2.625" style="451" customWidth="1"/>
    <col min="8457" max="8459" width="8.75" style="451" customWidth="1"/>
    <col min="8460" max="8460" width="5.375" style="451" customWidth="1"/>
    <col min="8461" max="8704" width="9" style="451"/>
    <col min="8705" max="8705" width="4" style="451" customWidth="1"/>
    <col min="8706" max="8706" width="32.125" style="451" customWidth="1"/>
    <col min="8707" max="8712" width="2.625" style="451" customWidth="1"/>
    <col min="8713" max="8715" width="8.75" style="451" customWidth="1"/>
    <col min="8716" max="8716" width="5.375" style="451" customWidth="1"/>
    <col min="8717" max="8960" width="9" style="451"/>
    <col min="8961" max="8961" width="4" style="451" customWidth="1"/>
    <col min="8962" max="8962" width="32.125" style="451" customWidth="1"/>
    <col min="8963" max="8968" width="2.625" style="451" customWidth="1"/>
    <col min="8969" max="8971" width="8.75" style="451" customWidth="1"/>
    <col min="8972" max="8972" width="5.375" style="451" customWidth="1"/>
    <col min="8973" max="9216" width="9" style="451"/>
    <col min="9217" max="9217" width="4" style="451" customWidth="1"/>
    <col min="9218" max="9218" width="32.125" style="451" customWidth="1"/>
    <col min="9219" max="9224" width="2.625" style="451" customWidth="1"/>
    <col min="9225" max="9227" width="8.75" style="451" customWidth="1"/>
    <col min="9228" max="9228" width="5.375" style="451" customWidth="1"/>
    <col min="9229" max="9472" width="9" style="451"/>
    <col min="9473" max="9473" width="4" style="451" customWidth="1"/>
    <col min="9474" max="9474" width="32.125" style="451" customWidth="1"/>
    <col min="9475" max="9480" width="2.625" style="451" customWidth="1"/>
    <col min="9481" max="9483" width="8.75" style="451" customWidth="1"/>
    <col min="9484" max="9484" width="5.375" style="451" customWidth="1"/>
    <col min="9485" max="9728" width="9" style="451"/>
    <col min="9729" max="9729" width="4" style="451" customWidth="1"/>
    <col min="9730" max="9730" width="32.125" style="451" customWidth="1"/>
    <col min="9731" max="9736" width="2.625" style="451" customWidth="1"/>
    <col min="9737" max="9739" width="8.75" style="451" customWidth="1"/>
    <col min="9740" max="9740" width="5.375" style="451" customWidth="1"/>
    <col min="9741" max="9984" width="9" style="451"/>
    <col min="9985" max="9985" width="4" style="451" customWidth="1"/>
    <col min="9986" max="9986" width="32.125" style="451" customWidth="1"/>
    <col min="9987" max="9992" width="2.625" style="451" customWidth="1"/>
    <col min="9993" max="9995" width="8.75" style="451" customWidth="1"/>
    <col min="9996" max="9996" width="5.375" style="451" customWidth="1"/>
    <col min="9997" max="10240" width="9" style="451"/>
    <col min="10241" max="10241" width="4" style="451" customWidth="1"/>
    <col min="10242" max="10242" width="32.125" style="451" customWidth="1"/>
    <col min="10243" max="10248" width="2.625" style="451" customWidth="1"/>
    <col min="10249" max="10251" width="8.75" style="451" customWidth="1"/>
    <col min="10252" max="10252" width="5.375" style="451" customWidth="1"/>
    <col min="10253" max="10496" width="9" style="451"/>
    <col min="10497" max="10497" width="4" style="451" customWidth="1"/>
    <col min="10498" max="10498" width="32.125" style="451" customWidth="1"/>
    <col min="10499" max="10504" width="2.625" style="451" customWidth="1"/>
    <col min="10505" max="10507" width="8.75" style="451" customWidth="1"/>
    <col min="10508" max="10508" width="5.375" style="451" customWidth="1"/>
    <col min="10509" max="10752" width="9" style="451"/>
    <col min="10753" max="10753" width="4" style="451" customWidth="1"/>
    <col min="10754" max="10754" width="32.125" style="451" customWidth="1"/>
    <col min="10755" max="10760" width="2.625" style="451" customWidth="1"/>
    <col min="10761" max="10763" width="8.75" style="451" customWidth="1"/>
    <col min="10764" max="10764" width="5.375" style="451" customWidth="1"/>
    <col min="10765" max="11008" width="9" style="451"/>
    <col min="11009" max="11009" width="4" style="451" customWidth="1"/>
    <col min="11010" max="11010" width="32.125" style="451" customWidth="1"/>
    <col min="11011" max="11016" width="2.625" style="451" customWidth="1"/>
    <col min="11017" max="11019" width="8.75" style="451" customWidth="1"/>
    <col min="11020" max="11020" width="5.375" style="451" customWidth="1"/>
    <col min="11021" max="11264" width="9" style="451"/>
    <col min="11265" max="11265" width="4" style="451" customWidth="1"/>
    <col min="11266" max="11266" width="32.125" style="451" customWidth="1"/>
    <col min="11267" max="11272" width="2.625" style="451" customWidth="1"/>
    <col min="11273" max="11275" width="8.75" style="451" customWidth="1"/>
    <col min="11276" max="11276" width="5.375" style="451" customWidth="1"/>
    <col min="11277" max="11520" width="9" style="451"/>
    <col min="11521" max="11521" width="4" style="451" customWidth="1"/>
    <col min="11522" max="11522" width="32.125" style="451" customWidth="1"/>
    <col min="11523" max="11528" width="2.625" style="451" customWidth="1"/>
    <col min="11529" max="11531" width="8.75" style="451" customWidth="1"/>
    <col min="11532" max="11532" width="5.375" style="451" customWidth="1"/>
    <col min="11533" max="11776" width="9" style="451"/>
    <col min="11777" max="11777" width="4" style="451" customWidth="1"/>
    <col min="11778" max="11778" width="32.125" style="451" customWidth="1"/>
    <col min="11779" max="11784" width="2.625" style="451" customWidth="1"/>
    <col min="11785" max="11787" width="8.75" style="451" customWidth="1"/>
    <col min="11788" max="11788" width="5.375" style="451" customWidth="1"/>
    <col min="11789" max="12032" width="9" style="451"/>
    <col min="12033" max="12033" width="4" style="451" customWidth="1"/>
    <col min="12034" max="12034" width="32.125" style="451" customWidth="1"/>
    <col min="12035" max="12040" width="2.625" style="451" customWidth="1"/>
    <col min="12041" max="12043" width="8.75" style="451" customWidth="1"/>
    <col min="12044" max="12044" width="5.375" style="451" customWidth="1"/>
    <col min="12045" max="12288" width="9" style="451"/>
    <col min="12289" max="12289" width="4" style="451" customWidth="1"/>
    <col min="12290" max="12290" width="32.125" style="451" customWidth="1"/>
    <col min="12291" max="12296" width="2.625" style="451" customWidth="1"/>
    <col min="12297" max="12299" width="8.75" style="451" customWidth="1"/>
    <col min="12300" max="12300" width="5.375" style="451" customWidth="1"/>
    <col min="12301" max="12544" width="9" style="451"/>
    <col min="12545" max="12545" width="4" style="451" customWidth="1"/>
    <col min="12546" max="12546" width="32.125" style="451" customWidth="1"/>
    <col min="12547" max="12552" width="2.625" style="451" customWidth="1"/>
    <col min="12553" max="12555" width="8.75" style="451" customWidth="1"/>
    <col min="12556" max="12556" width="5.375" style="451" customWidth="1"/>
    <col min="12557" max="12800" width="9" style="451"/>
    <col min="12801" max="12801" width="4" style="451" customWidth="1"/>
    <col min="12802" max="12802" width="32.125" style="451" customWidth="1"/>
    <col min="12803" max="12808" width="2.625" style="451" customWidth="1"/>
    <col min="12809" max="12811" width="8.75" style="451" customWidth="1"/>
    <col min="12812" max="12812" width="5.375" style="451" customWidth="1"/>
    <col min="12813" max="13056" width="9" style="451"/>
    <col min="13057" max="13057" width="4" style="451" customWidth="1"/>
    <col min="13058" max="13058" width="32.125" style="451" customWidth="1"/>
    <col min="13059" max="13064" width="2.625" style="451" customWidth="1"/>
    <col min="13065" max="13067" width="8.75" style="451" customWidth="1"/>
    <col min="13068" max="13068" width="5.375" style="451" customWidth="1"/>
    <col min="13069" max="13312" width="9" style="451"/>
    <col min="13313" max="13313" width="4" style="451" customWidth="1"/>
    <col min="13314" max="13314" width="32.125" style="451" customWidth="1"/>
    <col min="13315" max="13320" width="2.625" style="451" customWidth="1"/>
    <col min="13321" max="13323" width="8.75" style="451" customWidth="1"/>
    <col min="13324" max="13324" width="5.375" style="451" customWidth="1"/>
    <col min="13325" max="13568" width="9" style="451"/>
    <col min="13569" max="13569" width="4" style="451" customWidth="1"/>
    <col min="13570" max="13570" width="32.125" style="451" customWidth="1"/>
    <col min="13571" max="13576" width="2.625" style="451" customWidth="1"/>
    <col min="13577" max="13579" width="8.75" style="451" customWidth="1"/>
    <col min="13580" max="13580" width="5.375" style="451" customWidth="1"/>
    <col min="13581" max="13824" width="9" style="451"/>
    <col min="13825" max="13825" width="4" style="451" customWidth="1"/>
    <col min="13826" max="13826" width="32.125" style="451" customWidth="1"/>
    <col min="13827" max="13832" width="2.625" style="451" customWidth="1"/>
    <col min="13833" max="13835" width="8.75" style="451" customWidth="1"/>
    <col min="13836" max="13836" width="5.375" style="451" customWidth="1"/>
    <col min="13837" max="14080" width="9" style="451"/>
    <col min="14081" max="14081" width="4" style="451" customWidth="1"/>
    <col min="14082" max="14082" width="32.125" style="451" customWidth="1"/>
    <col min="14083" max="14088" width="2.625" style="451" customWidth="1"/>
    <col min="14089" max="14091" width="8.75" style="451" customWidth="1"/>
    <col min="14092" max="14092" width="5.375" style="451" customWidth="1"/>
    <col min="14093" max="14336" width="9" style="451"/>
    <col min="14337" max="14337" width="4" style="451" customWidth="1"/>
    <col min="14338" max="14338" width="32.125" style="451" customWidth="1"/>
    <col min="14339" max="14344" width="2.625" style="451" customWidth="1"/>
    <col min="14345" max="14347" width="8.75" style="451" customWidth="1"/>
    <col min="14348" max="14348" width="5.375" style="451" customWidth="1"/>
    <col min="14349" max="14592" width="9" style="451"/>
    <col min="14593" max="14593" width="4" style="451" customWidth="1"/>
    <col min="14594" max="14594" width="32.125" style="451" customWidth="1"/>
    <col min="14595" max="14600" width="2.625" style="451" customWidth="1"/>
    <col min="14601" max="14603" width="8.75" style="451" customWidth="1"/>
    <col min="14604" max="14604" width="5.375" style="451" customWidth="1"/>
    <col min="14605" max="14848" width="9" style="451"/>
    <col min="14849" max="14849" width="4" style="451" customWidth="1"/>
    <col min="14850" max="14850" width="32.125" style="451" customWidth="1"/>
    <col min="14851" max="14856" width="2.625" style="451" customWidth="1"/>
    <col min="14857" max="14859" width="8.75" style="451" customWidth="1"/>
    <col min="14860" max="14860" width="5.375" style="451" customWidth="1"/>
    <col min="14861" max="15104" width="9" style="451"/>
    <col min="15105" max="15105" width="4" style="451" customWidth="1"/>
    <col min="15106" max="15106" width="32.125" style="451" customWidth="1"/>
    <col min="15107" max="15112" width="2.625" style="451" customWidth="1"/>
    <col min="15113" max="15115" width="8.75" style="451" customWidth="1"/>
    <col min="15116" max="15116" width="5.375" style="451" customWidth="1"/>
    <col min="15117" max="15360" width="9" style="451"/>
    <col min="15361" max="15361" width="4" style="451" customWidth="1"/>
    <col min="15362" max="15362" width="32.125" style="451" customWidth="1"/>
    <col min="15363" max="15368" width="2.625" style="451" customWidth="1"/>
    <col min="15369" max="15371" width="8.75" style="451" customWidth="1"/>
    <col min="15372" max="15372" width="5.375" style="451" customWidth="1"/>
    <col min="15373" max="15616" width="9" style="451"/>
    <col min="15617" max="15617" width="4" style="451" customWidth="1"/>
    <col min="15618" max="15618" width="32.125" style="451" customWidth="1"/>
    <col min="15619" max="15624" width="2.625" style="451" customWidth="1"/>
    <col min="15625" max="15627" width="8.75" style="451" customWidth="1"/>
    <col min="15628" max="15628" width="5.375" style="451" customWidth="1"/>
    <col min="15629" max="15872" width="9" style="451"/>
    <col min="15873" max="15873" width="4" style="451" customWidth="1"/>
    <col min="15874" max="15874" width="32.125" style="451" customWidth="1"/>
    <col min="15875" max="15880" width="2.625" style="451" customWidth="1"/>
    <col min="15881" max="15883" width="8.75" style="451" customWidth="1"/>
    <col min="15884" max="15884" width="5.375" style="451" customWidth="1"/>
    <col min="15885" max="16128" width="9" style="451"/>
    <col min="16129" max="16129" width="4" style="451" customWidth="1"/>
    <col min="16130" max="16130" width="32.125" style="451" customWidth="1"/>
    <col min="16131" max="16136" width="2.625" style="451" customWidth="1"/>
    <col min="16137" max="16139" width="8.75" style="451" customWidth="1"/>
    <col min="16140" max="16140" width="5.375" style="451" customWidth="1"/>
    <col min="16141" max="16384" width="9" style="451"/>
  </cols>
  <sheetData>
    <row r="1" spans="1:12" ht="21.75">
      <c r="A1" s="449" t="s">
        <v>1555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50"/>
    </row>
    <row r="2" spans="1:12" ht="21.75">
      <c r="A2" s="452" t="s">
        <v>1556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133"/>
    </row>
    <row r="3" spans="1:12" ht="15" customHeight="1">
      <c r="A3" s="134"/>
      <c r="B3" s="134" t="s">
        <v>1461</v>
      </c>
      <c r="C3" s="453"/>
      <c r="D3" s="453"/>
      <c r="E3" s="453"/>
      <c r="F3" s="133"/>
      <c r="G3" s="453"/>
      <c r="H3" s="135"/>
      <c r="I3" s="134"/>
      <c r="J3" s="134"/>
      <c r="K3" s="134"/>
      <c r="L3" s="453"/>
    </row>
    <row r="4" spans="1:12">
      <c r="A4" s="454" t="s">
        <v>1462</v>
      </c>
      <c r="B4" s="455" t="s">
        <v>1463</v>
      </c>
      <c r="C4" s="456" t="s">
        <v>1464</v>
      </c>
      <c r="D4" s="457"/>
      <c r="E4" s="457"/>
      <c r="F4" s="457"/>
      <c r="G4" s="457"/>
      <c r="H4" s="458"/>
      <c r="I4" s="337" t="s">
        <v>1471</v>
      </c>
      <c r="J4" s="350" t="s">
        <v>1465</v>
      </c>
      <c r="K4" s="351"/>
      <c r="L4" s="453"/>
    </row>
    <row r="5" spans="1:12" ht="15" customHeight="1">
      <c r="A5" s="459"/>
      <c r="B5" s="460"/>
      <c r="C5" s="461"/>
      <c r="D5" s="462"/>
      <c r="E5" s="462"/>
      <c r="F5" s="462"/>
      <c r="G5" s="462"/>
      <c r="H5" s="463"/>
      <c r="I5" s="338"/>
      <c r="J5" s="247" t="s">
        <v>1466</v>
      </c>
      <c r="K5" s="136" t="s">
        <v>1467</v>
      </c>
      <c r="L5" s="453"/>
    </row>
    <row r="6" spans="1:12" ht="16.5" customHeight="1">
      <c r="A6" s="308">
        <v>1</v>
      </c>
      <c r="B6" s="464" t="s">
        <v>1434</v>
      </c>
      <c r="C6" s="255"/>
      <c r="D6" s="278">
        <v>1</v>
      </c>
      <c r="E6" s="278" t="s">
        <v>1431</v>
      </c>
      <c r="F6" s="251">
        <v>1</v>
      </c>
      <c r="G6" s="465" t="s">
        <v>1430</v>
      </c>
      <c r="H6" s="466"/>
      <c r="I6" s="270">
        <v>0.375</v>
      </c>
      <c r="J6" s="259">
        <v>0.35416666666666669</v>
      </c>
      <c r="K6" s="467">
        <v>0.36458333333333331</v>
      </c>
      <c r="L6" s="453"/>
    </row>
    <row r="7" spans="1:12" ht="16.5" customHeight="1">
      <c r="A7" s="308">
        <v>2</v>
      </c>
      <c r="B7" s="464" t="s">
        <v>1557</v>
      </c>
      <c r="C7" s="255"/>
      <c r="D7" s="278">
        <v>1</v>
      </c>
      <c r="E7" s="278" t="s">
        <v>1468</v>
      </c>
      <c r="F7" s="251">
        <v>3</v>
      </c>
      <c r="G7" s="465" t="s">
        <v>1464</v>
      </c>
      <c r="H7" s="466"/>
      <c r="I7" s="270">
        <v>0.3888888888888889</v>
      </c>
      <c r="J7" s="259">
        <v>0.36805555555555558</v>
      </c>
      <c r="K7" s="467">
        <v>0.37847222222222221</v>
      </c>
      <c r="L7" s="453"/>
    </row>
    <row r="8" spans="1:12" ht="16.5" customHeight="1">
      <c r="A8" s="339">
        <v>3</v>
      </c>
      <c r="B8" s="468" t="s">
        <v>1558</v>
      </c>
      <c r="C8" s="255"/>
      <c r="D8" s="278">
        <v>1</v>
      </c>
      <c r="E8" s="278" t="s">
        <v>1431</v>
      </c>
      <c r="F8" s="251">
        <v>4</v>
      </c>
      <c r="G8" s="465" t="s">
        <v>1430</v>
      </c>
      <c r="H8" s="466"/>
      <c r="I8" s="270">
        <v>0.39930555555555558</v>
      </c>
      <c r="J8" s="259">
        <v>0.37847222222222227</v>
      </c>
      <c r="K8" s="467">
        <v>0.3888888888888889</v>
      </c>
      <c r="L8" s="453"/>
    </row>
    <row r="9" spans="1:12" ht="16.5" customHeight="1">
      <c r="A9" s="339"/>
      <c r="B9" s="468"/>
      <c r="C9" s="255"/>
      <c r="D9" s="251">
        <v>5</v>
      </c>
      <c r="E9" s="278" t="s">
        <v>1431</v>
      </c>
      <c r="F9" s="251">
        <v>7</v>
      </c>
      <c r="G9" s="465" t="s">
        <v>1430</v>
      </c>
      <c r="H9" s="466"/>
      <c r="I9" s="270">
        <v>0.40972222222222227</v>
      </c>
      <c r="J9" s="259">
        <v>0.38888888888888895</v>
      </c>
      <c r="K9" s="467">
        <v>0.39930555555555558</v>
      </c>
      <c r="L9" s="453"/>
    </row>
    <row r="10" spans="1:12" ht="16.5" customHeight="1">
      <c r="A10" s="469">
        <v>4</v>
      </c>
      <c r="B10" s="470" t="s">
        <v>1559</v>
      </c>
      <c r="C10" s="255"/>
      <c r="D10" s="278">
        <v>1</v>
      </c>
      <c r="E10" s="278" t="s">
        <v>1468</v>
      </c>
      <c r="F10" s="251">
        <v>4</v>
      </c>
      <c r="G10" s="465" t="s">
        <v>1464</v>
      </c>
      <c r="H10" s="466"/>
      <c r="I10" s="270">
        <v>0.42013888888888895</v>
      </c>
      <c r="J10" s="259">
        <v>0.39930555555555564</v>
      </c>
      <c r="K10" s="467">
        <v>0.40972222222222227</v>
      </c>
      <c r="L10" s="453"/>
    </row>
    <row r="11" spans="1:12" ht="16.5" customHeight="1">
      <c r="A11" s="471"/>
      <c r="B11" s="472"/>
      <c r="C11" s="255"/>
      <c r="D11" s="251">
        <v>5</v>
      </c>
      <c r="E11" s="278" t="s">
        <v>1431</v>
      </c>
      <c r="F11" s="251">
        <v>7</v>
      </c>
      <c r="G11" s="465" t="s">
        <v>1464</v>
      </c>
      <c r="H11" s="466"/>
      <c r="I11" s="270">
        <v>0.42708333333333337</v>
      </c>
      <c r="J11" s="259">
        <v>0.40625000000000006</v>
      </c>
      <c r="K11" s="467">
        <v>0.41666666666666669</v>
      </c>
      <c r="L11" s="453"/>
    </row>
    <row r="12" spans="1:12" ht="16.5" customHeight="1">
      <c r="A12" s="469">
        <v>5</v>
      </c>
      <c r="B12" s="470" t="s">
        <v>1560</v>
      </c>
      <c r="C12" s="255"/>
      <c r="D12" s="278">
        <v>1</v>
      </c>
      <c r="E12" s="278" t="s">
        <v>1468</v>
      </c>
      <c r="F12" s="251">
        <v>3</v>
      </c>
      <c r="G12" s="465" t="s">
        <v>1464</v>
      </c>
      <c r="H12" s="466"/>
      <c r="I12" s="270">
        <v>0.43402777777777779</v>
      </c>
      <c r="J12" s="259">
        <v>0.41319444444444448</v>
      </c>
      <c r="K12" s="467">
        <v>0.4236111111111111</v>
      </c>
      <c r="L12" s="453"/>
    </row>
    <row r="13" spans="1:12" ht="16.5" customHeight="1">
      <c r="A13" s="471"/>
      <c r="B13" s="472"/>
      <c r="C13" s="255"/>
      <c r="D13" s="251">
        <v>4</v>
      </c>
      <c r="E13" s="278" t="s">
        <v>1431</v>
      </c>
      <c r="F13" s="251">
        <v>6</v>
      </c>
      <c r="G13" s="465" t="s">
        <v>1464</v>
      </c>
      <c r="H13" s="466"/>
      <c r="I13" s="270">
        <v>0.44097222222222221</v>
      </c>
      <c r="J13" s="259">
        <v>0.4201388888888889</v>
      </c>
      <c r="K13" s="467">
        <v>0.43055555555555552</v>
      </c>
      <c r="L13" s="453"/>
    </row>
    <row r="14" spans="1:12" ht="16.5" customHeight="1">
      <c r="A14" s="471"/>
      <c r="B14" s="472"/>
      <c r="C14" s="255"/>
      <c r="D14" s="251">
        <v>7</v>
      </c>
      <c r="E14" s="248" t="s">
        <v>1431</v>
      </c>
      <c r="F14" s="249">
        <v>9</v>
      </c>
      <c r="G14" s="465" t="s">
        <v>1464</v>
      </c>
      <c r="H14" s="466"/>
      <c r="I14" s="270">
        <v>0.44791666666666663</v>
      </c>
      <c r="J14" s="259">
        <v>0.42708333333333331</v>
      </c>
      <c r="K14" s="467">
        <v>0.43749999999999994</v>
      </c>
      <c r="L14" s="453"/>
    </row>
    <row r="15" spans="1:12" ht="16.5" customHeight="1">
      <c r="A15" s="473"/>
      <c r="B15" s="474"/>
      <c r="C15" s="255"/>
      <c r="D15" s="251">
        <v>10</v>
      </c>
      <c r="E15" s="248" t="s">
        <v>1431</v>
      </c>
      <c r="F15" s="251">
        <v>13</v>
      </c>
      <c r="G15" s="465" t="s">
        <v>1464</v>
      </c>
      <c r="H15" s="466"/>
      <c r="I15" s="270">
        <v>0.45486111111111105</v>
      </c>
      <c r="J15" s="259">
        <v>0.43402777777777773</v>
      </c>
      <c r="K15" s="467">
        <v>0.44444444444444436</v>
      </c>
      <c r="L15" s="453"/>
    </row>
    <row r="16" spans="1:12" ht="16.5" customHeight="1">
      <c r="A16" s="339">
        <v>6</v>
      </c>
      <c r="B16" s="468" t="s">
        <v>1561</v>
      </c>
      <c r="C16" s="255"/>
      <c r="D16" s="278">
        <v>1</v>
      </c>
      <c r="E16" s="278" t="s">
        <v>1468</v>
      </c>
      <c r="F16" s="251">
        <v>4</v>
      </c>
      <c r="G16" s="465" t="s">
        <v>1464</v>
      </c>
      <c r="H16" s="466"/>
      <c r="I16" s="270">
        <v>0.46180555555555547</v>
      </c>
      <c r="J16" s="259">
        <v>0.44097222222222215</v>
      </c>
      <c r="K16" s="467">
        <v>0.45138888888888878</v>
      </c>
      <c r="L16" s="453"/>
    </row>
    <row r="17" spans="1:12" ht="16.5" customHeight="1">
      <c r="A17" s="339"/>
      <c r="B17" s="468"/>
      <c r="C17" s="255"/>
      <c r="D17" s="251">
        <v>5</v>
      </c>
      <c r="E17" s="278" t="s">
        <v>1431</v>
      </c>
      <c r="F17" s="251">
        <v>8</v>
      </c>
      <c r="G17" s="465" t="s">
        <v>1464</v>
      </c>
      <c r="H17" s="466"/>
      <c r="I17" s="270">
        <v>0.46874999999999989</v>
      </c>
      <c r="J17" s="259">
        <v>0.44791666666666657</v>
      </c>
      <c r="K17" s="467">
        <v>0.4583333333333332</v>
      </c>
      <c r="L17" s="453"/>
    </row>
    <row r="18" spans="1:12" ht="16.5" customHeight="1">
      <c r="A18" s="339"/>
      <c r="B18" s="468"/>
      <c r="C18" s="255"/>
      <c r="D18" s="251">
        <v>9</v>
      </c>
      <c r="E18" s="278" t="s">
        <v>1431</v>
      </c>
      <c r="F18" s="251">
        <v>12</v>
      </c>
      <c r="G18" s="465" t="s">
        <v>1464</v>
      </c>
      <c r="H18" s="466"/>
      <c r="I18" s="270">
        <v>0.47569444444444431</v>
      </c>
      <c r="J18" s="259">
        <v>0.45486111111111099</v>
      </c>
      <c r="K18" s="467">
        <v>0.46527777777777762</v>
      </c>
      <c r="L18" s="453"/>
    </row>
    <row r="19" spans="1:12" ht="16.5" customHeight="1">
      <c r="A19" s="339"/>
      <c r="B19" s="468"/>
      <c r="C19" s="255"/>
      <c r="D19" s="251">
        <v>13</v>
      </c>
      <c r="E19" s="248" t="s">
        <v>1431</v>
      </c>
      <c r="F19" s="249">
        <v>17</v>
      </c>
      <c r="G19" s="465" t="s">
        <v>1464</v>
      </c>
      <c r="H19" s="466"/>
      <c r="I19" s="270">
        <v>0.48263888888888873</v>
      </c>
      <c r="J19" s="259">
        <v>0.46180555555555541</v>
      </c>
      <c r="K19" s="467">
        <v>0.47222222222222204</v>
      </c>
      <c r="L19" s="453"/>
    </row>
    <row r="20" spans="1:12" ht="16.5" customHeight="1">
      <c r="A20" s="339">
        <v>7</v>
      </c>
      <c r="B20" s="468" t="s">
        <v>1562</v>
      </c>
      <c r="C20" s="255"/>
      <c r="D20" s="278">
        <v>1</v>
      </c>
      <c r="E20" s="278" t="s">
        <v>1468</v>
      </c>
      <c r="F20" s="251">
        <v>5</v>
      </c>
      <c r="G20" s="465" t="s">
        <v>1464</v>
      </c>
      <c r="H20" s="466"/>
      <c r="I20" s="270">
        <v>0.48958333333333315</v>
      </c>
      <c r="J20" s="259">
        <v>0.46874999999999983</v>
      </c>
      <c r="K20" s="467">
        <v>0.47916666666666646</v>
      </c>
      <c r="L20" s="453"/>
    </row>
    <row r="21" spans="1:12" ht="16.5" customHeight="1">
      <c r="A21" s="339"/>
      <c r="B21" s="468"/>
      <c r="C21" s="255"/>
      <c r="D21" s="251">
        <v>6</v>
      </c>
      <c r="E21" s="278" t="s">
        <v>1431</v>
      </c>
      <c r="F21" s="251">
        <v>10</v>
      </c>
      <c r="G21" s="465" t="s">
        <v>1464</v>
      </c>
      <c r="H21" s="466"/>
      <c r="I21" s="270">
        <v>0.49652777777777757</v>
      </c>
      <c r="J21" s="259">
        <v>0.47569444444444425</v>
      </c>
      <c r="K21" s="467">
        <v>0.48611111111111088</v>
      </c>
      <c r="L21" s="453"/>
    </row>
    <row r="22" spans="1:12" ht="16.5" customHeight="1">
      <c r="A22" s="339"/>
      <c r="B22" s="468"/>
      <c r="C22" s="255"/>
      <c r="D22" s="251">
        <v>11</v>
      </c>
      <c r="E22" s="278" t="s">
        <v>1431</v>
      </c>
      <c r="F22" s="251">
        <v>15</v>
      </c>
      <c r="G22" s="465" t="s">
        <v>1464</v>
      </c>
      <c r="H22" s="466"/>
      <c r="I22" s="270">
        <v>0.50347222222222199</v>
      </c>
      <c r="J22" s="259">
        <v>0.48263888888888867</v>
      </c>
      <c r="K22" s="467">
        <v>0.4930555555555553</v>
      </c>
      <c r="L22" s="453"/>
    </row>
    <row r="23" spans="1:12" ht="16.5" customHeight="1">
      <c r="A23" s="339"/>
      <c r="B23" s="468"/>
      <c r="C23" s="255"/>
      <c r="D23" s="251">
        <v>16</v>
      </c>
      <c r="E23" s="248" t="s">
        <v>1431</v>
      </c>
      <c r="F23" s="249">
        <v>18</v>
      </c>
      <c r="G23" s="465" t="s">
        <v>1464</v>
      </c>
      <c r="H23" s="466"/>
      <c r="I23" s="270">
        <v>0.51041666666666641</v>
      </c>
      <c r="J23" s="259">
        <v>0.48958333333333309</v>
      </c>
      <c r="K23" s="467">
        <v>0.49999999999999972</v>
      </c>
      <c r="L23" s="453"/>
    </row>
    <row r="24" spans="1:12" ht="16.5" customHeight="1">
      <c r="A24" s="308">
        <v>8</v>
      </c>
      <c r="B24" s="464" t="s">
        <v>1563</v>
      </c>
      <c r="C24" s="255"/>
      <c r="D24" s="278">
        <v>1</v>
      </c>
      <c r="E24" s="278" t="s">
        <v>1468</v>
      </c>
      <c r="F24" s="251">
        <v>3</v>
      </c>
      <c r="G24" s="465" t="s">
        <v>1464</v>
      </c>
      <c r="H24" s="466"/>
      <c r="I24" s="270">
        <v>0.52083333333333304</v>
      </c>
      <c r="J24" s="259">
        <v>0.49999999999999972</v>
      </c>
      <c r="K24" s="467">
        <v>0.51041666666666641</v>
      </c>
      <c r="L24" s="453"/>
    </row>
    <row r="25" spans="1:12" ht="16.5" customHeight="1">
      <c r="A25" s="339">
        <v>9</v>
      </c>
      <c r="B25" s="468" t="s">
        <v>1564</v>
      </c>
      <c r="C25" s="255"/>
      <c r="D25" s="248">
        <v>1</v>
      </c>
      <c r="E25" s="248" t="s">
        <v>1468</v>
      </c>
      <c r="F25" s="249">
        <v>2</v>
      </c>
      <c r="G25" s="465" t="s">
        <v>1464</v>
      </c>
      <c r="H25" s="475"/>
      <c r="I25" s="270">
        <v>0.53124999999999967</v>
      </c>
      <c r="J25" s="259">
        <v>0.5104166666666663</v>
      </c>
      <c r="K25" s="467">
        <v>0.52083333333333304</v>
      </c>
      <c r="L25" s="453"/>
    </row>
    <row r="26" spans="1:12" ht="16.5" customHeight="1">
      <c r="A26" s="339"/>
      <c r="B26" s="468"/>
      <c r="C26" s="255"/>
      <c r="D26" s="251">
        <v>3</v>
      </c>
      <c r="E26" s="278" t="s">
        <v>1431</v>
      </c>
      <c r="F26" s="251">
        <v>3</v>
      </c>
      <c r="G26" s="465" t="s">
        <v>1464</v>
      </c>
      <c r="H26" s="475"/>
      <c r="I26" s="270">
        <v>0.5416666666666663</v>
      </c>
      <c r="J26" s="259">
        <v>0.52083333333333293</v>
      </c>
      <c r="K26" s="467">
        <v>0.53124999999999967</v>
      </c>
      <c r="L26" s="453"/>
    </row>
    <row r="27" spans="1:12" ht="16.5" customHeight="1">
      <c r="A27" s="359">
        <v>10</v>
      </c>
      <c r="B27" s="474" t="s">
        <v>1565</v>
      </c>
      <c r="C27" s="246"/>
      <c r="D27" s="278">
        <v>1</v>
      </c>
      <c r="E27" s="278" t="s">
        <v>1468</v>
      </c>
      <c r="F27" s="251">
        <v>2</v>
      </c>
      <c r="G27" s="476" t="s">
        <v>1464</v>
      </c>
      <c r="H27" s="477"/>
      <c r="I27" s="270">
        <v>0.54861111111111072</v>
      </c>
      <c r="J27" s="259">
        <v>0.52777777777777735</v>
      </c>
      <c r="K27" s="467">
        <v>0.53819444444444409</v>
      </c>
      <c r="L27" s="453"/>
    </row>
    <row r="28" spans="1:12" ht="16.5" customHeight="1">
      <c r="A28" s="359"/>
      <c r="B28" s="474"/>
      <c r="C28" s="246"/>
      <c r="D28" s="251">
        <v>3</v>
      </c>
      <c r="E28" s="278" t="s">
        <v>1431</v>
      </c>
      <c r="F28" s="251">
        <v>4</v>
      </c>
      <c r="G28" s="465" t="s">
        <v>1464</v>
      </c>
      <c r="H28" s="466"/>
      <c r="I28" s="270">
        <v>0.55902777777777735</v>
      </c>
      <c r="J28" s="259">
        <v>0.53819444444444398</v>
      </c>
      <c r="K28" s="467">
        <v>0.54861111111111072</v>
      </c>
      <c r="L28" s="453"/>
    </row>
    <row r="29" spans="1:12" ht="16.5" customHeight="1">
      <c r="A29" s="339"/>
      <c r="B29" s="468"/>
      <c r="C29" s="255"/>
      <c r="D29" s="251">
        <v>5</v>
      </c>
      <c r="E29" s="248" t="s">
        <v>1431</v>
      </c>
      <c r="F29" s="249">
        <v>7</v>
      </c>
      <c r="G29" s="465" t="s">
        <v>1464</v>
      </c>
      <c r="H29" s="466"/>
      <c r="I29" s="270">
        <v>0.56944444444444398</v>
      </c>
      <c r="J29" s="259">
        <v>0.54861111111111061</v>
      </c>
      <c r="K29" s="467">
        <v>0.55902777777777735</v>
      </c>
      <c r="L29" s="453"/>
    </row>
    <row r="30" spans="1:12" ht="16.5" customHeight="1">
      <c r="A30" s="308">
        <v>11</v>
      </c>
      <c r="B30" s="464" t="s">
        <v>1432</v>
      </c>
      <c r="C30" s="255"/>
      <c r="D30" s="278">
        <v>1</v>
      </c>
      <c r="E30" s="278" t="s">
        <v>1431</v>
      </c>
      <c r="F30" s="251">
        <v>3</v>
      </c>
      <c r="G30" s="465" t="s">
        <v>1430</v>
      </c>
      <c r="H30" s="466"/>
      <c r="I30" s="270">
        <v>0.58680555555555514</v>
      </c>
      <c r="J30" s="259">
        <v>0.56597222222222177</v>
      </c>
      <c r="K30" s="467">
        <v>0.57638888888888851</v>
      </c>
      <c r="L30" s="453"/>
    </row>
    <row r="31" spans="1:12" ht="16.5" customHeight="1">
      <c r="A31" s="308">
        <v>12</v>
      </c>
      <c r="B31" s="464" t="s">
        <v>1433</v>
      </c>
      <c r="C31" s="255"/>
      <c r="D31" s="278">
        <v>1</v>
      </c>
      <c r="E31" s="278" t="s">
        <v>1431</v>
      </c>
      <c r="F31" s="251">
        <v>3</v>
      </c>
      <c r="G31" s="465" t="s">
        <v>1430</v>
      </c>
      <c r="H31" s="466"/>
      <c r="I31" s="270">
        <v>0.59374999999999956</v>
      </c>
      <c r="J31" s="259">
        <v>0.57291666666666619</v>
      </c>
      <c r="K31" s="467">
        <v>0.58333333333333293</v>
      </c>
      <c r="L31" s="453"/>
    </row>
    <row r="32" spans="1:12" ht="16.5" customHeight="1">
      <c r="A32" s="339">
        <v>13</v>
      </c>
      <c r="B32" s="468" t="s">
        <v>1566</v>
      </c>
      <c r="C32" s="255"/>
      <c r="D32" s="278">
        <v>1</v>
      </c>
      <c r="E32" s="278" t="s">
        <v>1468</v>
      </c>
      <c r="F32" s="251">
        <v>2</v>
      </c>
      <c r="G32" s="465" t="s">
        <v>1464</v>
      </c>
      <c r="H32" s="466"/>
      <c r="I32" s="270">
        <v>0.60416666666666619</v>
      </c>
      <c r="J32" s="259">
        <v>0.58333333333333282</v>
      </c>
      <c r="K32" s="467">
        <v>0.59374999999999956</v>
      </c>
      <c r="L32" s="453"/>
    </row>
    <row r="33" spans="1:12" ht="16.5" customHeight="1">
      <c r="A33" s="339"/>
      <c r="B33" s="468"/>
      <c r="C33" s="255"/>
      <c r="D33" s="251">
        <v>3</v>
      </c>
      <c r="E33" s="278" t="s">
        <v>1431</v>
      </c>
      <c r="F33" s="251">
        <v>4</v>
      </c>
      <c r="G33" s="465" t="s">
        <v>1464</v>
      </c>
      <c r="H33" s="466"/>
      <c r="I33" s="270">
        <v>0.61111111111111061</v>
      </c>
      <c r="J33" s="259">
        <v>0.59027777777777724</v>
      </c>
      <c r="K33" s="467">
        <v>0.60069444444444398</v>
      </c>
      <c r="L33" s="453"/>
    </row>
    <row r="34" spans="1:12" ht="16.5" customHeight="1">
      <c r="A34" s="339"/>
      <c r="B34" s="468"/>
      <c r="C34" s="255"/>
      <c r="D34" s="251">
        <v>5</v>
      </c>
      <c r="E34" s="248" t="s">
        <v>1431</v>
      </c>
      <c r="F34" s="249">
        <v>7</v>
      </c>
      <c r="G34" s="465" t="s">
        <v>1464</v>
      </c>
      <c r="H34" s="466"/>
      <c r="I34" s="270">
        <v>0.61805555555555503</v>
      </c>
      <c r="J34" s="259">
        <v>0.59722222222222165</v>
      </c>
      <c r="K34" s="467">
        <v>0.6076388888888884</v>
      </c>
      <c r="L34" s="453"/>
    </row>
    <row r="35" spans="1:12" ht="16.5" customHeight="1">
      <c r="A35" s="339">
        <v>14</v>
      </c>
      <c r="B35" s="468" t="s">
        <v>1567</v>
      </c>
      <c r="C35" s="255"/>
      <c r="D35" s="278">
        <v>1</v>
      </c>
      <c r="E35" s="278" t="s">
        <v>1468</v>
      </c>
      <c r="F35" s="251">
        <v>2</v>
      </c>
      <c r="G35" s="465" t="s">
        <v>1464</v>
      </c>
      <c r="H35" s="466"/>
      <c r="I35" s="270">
        <v>0.62847222222222165</v>
      </c>
      <c r="J35" s="259">
        <v>0.60763888888888828</v>
      </c>
      <c r="K35" s="467">
        <v>0.61805555555555503</v>
      </c>
      <c r="L35" s="453"/>
    </row>
    <row r="36" spans="1:12" ht="16.5" customHeight="1">
      <c r="A36" s="339"/>
      <c r="B36" s="468"/>
      <c r="C36" s="255"/>
      <c r="D36" s="251">
        <v>3</v>
      </c>
      <c r="E36" s="278" t="s">
        <v>1431</v>
      </c>
      <c r="F36" s="251">
        <v>3</v>
      </c>
      <c r="G36" s="465" t="s">
        <v>1464</v>
      </c>
      <c r="H36" s="466"/>
      <c r="I36" s="270">
        <v>0.63541666666666607</v>
      </c>
      <c r="J36" s="259">
        <v>0.6145833333333327</v>
      </c>
      <c r="K36" s="467">
        <v>0.62499999999999944</v>
      </c>
      <c r="L36" s="453"/>
    </row>
    <row r="37" spans="1:12" ht="16.5" customHeight="1">
      <c r="A37" s="469">
        <v>15</v>
      </c>
      <c r="B37" s="478" t="s">
        <v>1568</v>
      </c>
      <c r="C37" s="255"/>
      <c r="D37" s="278">
        <v>1</v>
      </c>
      <c r="E37" s="278" t="s">
        <v>1468</v>
      </c>
      <c r="F37" s="251">
        <v>2</v>
      </c>
      <c r="G37" s="465" t="s">
        <v>1464</v>
      </c>
      <c r="H37" s="466"/>
      <c r="I37" s="270">
        <v>0.63888888888888828</v>
      </c>
      <c r="J37" s="259">
        <v>0.61805555555555491</v>
      </c>
      <c r="K37" s="467">
        <v>0.62847222222222165</v>
      </c>
      <c r="L37" s="453"/>
    </row>
    <row r="38" spans="1:12" ht="16.5" customHeight="1">
      <c r="A38" s="473"/>
      <c r="B38" s="479"/>
      <c r="C38" s="255"/>
      <c r="D38" s="251">
        <v>3</v>
      </c>
      <c r="E38" s="278" t="s">
        <v>1431</v>
      </c>
      <c r="F38" s="251">
        <v>4</v>
      </c>
      <c r="G38" s="465" t="s">
        <v>1464</v>
      </c>
      <c r="H38" s="466"/>
      <c r="I38" s="270">
        <v>0.6458333333333327</v>
      </c>
      <c r="J38" s="259">
        <v>0.62499999999999933</v>
      </c>
      <c r="K38" s="467">
        <v>0.63541666666666607</v>
      </c>
      <c r="L38" s="453"/>
    </row>
    <row r="39" spans="1:12" ht="16.5" customHeight="1">
      <c r="A39" s="469">
        <v>16</v>
      </c>
      <c r="B39" s="478" t="s">
        <v>1569</v>
      </c>
      <c r="C39" s="255"/>
      <c r="D39" s="248">
        <v>1</v>
      </c>
      <c r="E39" s="248" t="s">
        <v>1468</v>
      </c>
      <c r="F39" s="249">
        <v>2</v>
      </c>
      <c r="G39" s="465" t="s">
        <v>1464</v>
      </c>
      <c r="H39" s="466"/>
      <c r="I39" s="250">
        <v>0.65277777777777712</v>
      </c>
      <c r="J39" s="258">
        <v>0.63194444444444375</v>
      </c>
      <c r="K39" s="480">
        <v>0.64236111111111049</v>
      </c>
      <c r="L39" s="453"/>
    </row>
    <row r="40" spans="1:12">
      <c r="A40" s="358"/>
      <c r="B40" s="481"/>
      <c r="C40" s="256"/>
      <c r="D40" s="279">
        <v>3</v>
      </c>
      <c r="E40" s="482" t="s">
        <v>1431</v>
      </c>
      <c r="F40" s="279">
        <v>4</v>
      </c>
      <c r="G40" s="461" t="s">
        <v>1464</v>
      </c>
      <c r="H40" s="463"/>
      <c r="I40" s="483">
        <v>0.65972222222222154</v>
      </c>
      <c r="J40" s="484">
        <v>0.63888888888888817</v>
      </c>
      <c r="K40" s="485">
        <v>0.64930555555555491</v>
      </c>
      <c r="L40" s="453"/>
    </row>
    <row r="41" spans="1:12">
      <c r="A41" s="137"/>
      <c r="B41" s="137" t="s">
        <v>1469</v>
      </c>
      <c r="C41" s="38"/>
      <c r="D41" s="38"/>
      <c r="E41" s="38"/>
      <c r="F41" s="253"/>
      <c r="G41" s="38"/>
      <c r="H41" s="37"/>
      <c r="I41" s="137"/>
      <c r="J41" s="137"/>
      <c r="K41" s="137"/>
      <c r="L41" s="453"/>
    </row>
    <row r="42" spans="1:12">
      <c r="A42" s="454" t="s">
        <v>1462</v>
      </c>
      <c r="B42" s="455" t="s">
        <v>1463</v>
      </c>
      <c r="C42" s="352" t="s">
        <v>1470</v>
      </c>
      <c r="D42" s="353"/>
      <c r="E42" s="353"/>
      <c r="F42" s="353"/>
      <c r="G42" s="353"/>
      <c r="H42" s="354"/>
      <c r="I42" s="337" t="s">
        <v>1471</v>
      </c>
      <c r="J42" s="350" t="s">
        <v>1465</v>
      </c>
      <c r="K42" s="351"/>
      <c r="L42" s="453"/>
    </row>
    <row r="43" spans="1:12" ht="15" customHeight="1">
      <c r="A43" s="459"/>
      <c r="B43" s="460"/>
      <c r="C43" s="355"/>
      <c r="D43" s="356"/>
      <c r="E43" s="356"/>
      <c r="F43" s="356"/>
      <c r="G43" s="356"/>
      <c r="H43" s="357"/>
      <c r="I43" s="338"/>
      <c r="J43" s="247" t="s">
        <v>1466</v>
      </c>
      <c r="K43" s="136" t="s">
        <v>1467</v>
      </c>
      <c r="L43" s="453"/>
    </row>
    <row r="44" spans="1:12" ht="15.75" customHeight="1">
      <c r="A44" s="310">
        <v>1</v>
      </c>
      <c r="B44" s="486" t="s">
        <v>1436</v>
      </c>
      <c r="C44" s="344">
        <v>1</v>
      </c>
      <c r="D44" s="344"/>
      <c r="E44" s="487" t="s">
        <v>1430</v>
      </c>
      <c r="F44" s="457" t="s">
        <v>1435</v>
      </c>
      <c r="G44" s="457"/>
      <c r="H44" s="458"/>
      <c r="I44" s="254">
        <v>0.41666666666666669</v>
      </c>
      <c r="J44" s="257">
        <v>0.3888888888888889</v>
      </c>
      <c r="K44" s="488">
        <v>0.40277777777777779</v>
      </c>
      <c r="L44" s="453"/>
    </row>
    <row r="45" spans="1:12" ht="15.75" customHeight="1">
      <c r="A45" s="308">
        <v>3</v>
      </c>
      <c r="B45" s="464" t="s">
        <v>1570</v>
      </c>
      <c r="C45" s="340">
        <v>1</v>
      </c>
      <c r="D45" s="340"/>
      <c r="E45" s="489" t="s">
        <v>1430</v>
      </c>
      <c r="F45" s="490" t="s">
        <v>1435</v>
      </c>
      <c r="G45" s="490"/>
      <c r="H45" s="466"/>
      <c r="I45" s="250">
        <v>0.54166666666666663</v>
      </c>
      <c r="J45" s="258">
        <v>0.51388888888888884</v>
      </c>
      <c r="K45" s="480">
        <v>0.52777777777777779</v>
      </c>
      <c r="L45" s="453"/>
    </row>
    <row r="46" spans="1:12" ht="16.5" customHeight="1">
      <c r="A46" s="310">
        <v>1</v>
      </c>
      <c r="B46" s="491" t="s">
        <v>1571</v>
      </c>
      <c r="C46" s="344">
        <v>1</v>
      </c>
      <c r="D46" s="344"/>
      <c r="E46" s="487" t="s">
        <v>1464</v>
      </c>
      <c r="F46" s="457" t="s">
        <v>1473</v>
      </c>
      <c r="G46" s="457"/>
      <c r="H46" s="458"/>
      <c r="I46" s="348">
        <v>0.41666666666666669</v>
      </c>
      <c r="J46" s="345">
        <v>0.3888888888888889</v>
      </c>
      <c r="K46" s="492">
        <v>0.40277777777777779</v>
      </c>
      <c r="L46" s="453"/>
    </row>
    <row r="47" spans="1:12" ht="16.5" customHeight="1">
      <c r="A47" s="308">
        <v>1</v>
      </c>
      <c r="B47" s="468"/>
      <c r="C47" s="340">
        <v>2</v>
      </c>
      <c r="D47" s="340"/>
      <c r="E47" s="489" t="s">
        <v>1464</v>
      </c>
      <c r="F47" s="490" t="s">
        <v>1472</v>
      </c>
      <c r="G47" s="490"/>
      <c r="H47" s="466"/>
      <c r="I47" s="349"/>
      <c r="J47" s="346"/>
      <c r="K47" s="493"/>
      <c r="L47" s="453"/>
    </row>
    <row r="48" spans="1:12" ht="16.5" customHeight="1">
      <c r="A48" s="308">
        <v>3</v>
      </c>
      <c r="B48" s="468" t="s">
        <v>1572</v>
      </c>
      <c r="C48" s="340">
        <v>1</v>
      </c>
      <c r="D48" s="340"/>
      <c r="E48" s="489" t="s">
        <v>1464</v>
      </c>
      <c r="F48" s="490" t="s">
        <v>1473</v>
      </c>
      <c r="G48" s="490"/>
      <c r="H48" s="466"/>
      <c r="I48" s="349">
        <v>0.52083333333333337</v>
      </c>
      <c r="J48" s="346">
        <v>0.49305555555555558</v>
      </c>
      <c r="K48" s="493">
        <v>0.50694444444444453</v>
      </c>
      <c r="L48" s="453"/>
    </row>
    <row r="49" spans="1:12" ht="16.5" customHeight="1">
      <c r="A49" s="308">
        <v>3</v>
      </c>
      <c r="B49" s="468"/>
      <c r="C49" s="340">
        <v>2</v>
      </c>
      <c r="D49" s="340"/>
      <c r="E49" s="489" t="s">
        <v>1464</v>
      </c>
      <c r="F49" s="490" t="s">
        <v>1472</v>
      </c>
      <c r="G49" s="490"/>
      <c r="H49" s="466"/>
      <c r="I49" s="349"/>
      <c r="J49" s="346"/>
      <c r="K49" s="493"/>
      <c r="L49" s="453"/>
    </row>
    <row r="50" spans="1:12" ht="16.5" customHeight="1">
      <c r="A50" s="310">
        <v>1</v>
      </c>
      <c r="B50" s="486" t="s">
        <v>1573</v>
      </c>
      <c r="C50" s="343">
        <v>1</v>
      </c>
      <c r="D50" s="344"/>
      <c r="E50" s="487" t="s">
        <v>1464</v>
      </c>
      <c r="F50" s="457" t="s">
        <v>1473</v>
      </c>
      <c r="G50" s="457"/>
      <c r="H50" s="458"/>
      <c r="I50" s="254">
        <v>0.47916666666666669</v>
      </c>
      <c r="J50" s="257">
        <v>0.4513888888888889</v>
      </c>
      <c r="K50" s="488">
        <v>0.46527777777777779</v>
      </c>
      <c r="L50" s="453"/>
    </row>
    <row r="51" spans="1:12" ht="16.5" customHeight="1">
      <c r="A51" s="307">
        <v>2</v>
      </c>
      <c r="B51" s="494" t="s">
        <v>1574</v>
      </c>
      <c r="C51" s="341">
        <v>1</v>
      </c>
      <c r="D51" s="342"/>
      <c r="E51" s="495" t="s">
        <v>1464</v>
      </c>
      <c r="F51" s="462" t="s">
        <v>1473</v>
      </c>
      <c r="G51" s="462"/>
      <c r="H51" s="463"/>
      <c r="I51" s="252">
        <v>0.5625</v>
      </c>
      <c r="J51" s="260">
        <v>0.53472222222222221</v>
      </c>
      <c r="K51" s="496">
        <v>0.54861111111111116</v>
      </c>
      <c r="L51" s="453"/>
    </row>
    <row r="52" spans="1:12" ht="16.5" customHeight="1">
      <c r="A52" s="309">
        <v>1</v>
      </c>
      <c r="B52" s="497" t="s">
        <v>1575</v>
      </c>
      <c r="C52" s="359">
        <v>1</v>
      </c>
      <c r="D52" s="347"/>
      <c r="E52" s="498" t="s">
        <v>1464</v>
      </c>
      <c r="F52" s="499" t="s">
        <v>1473</v>
      </c>
      <c r="G52" s="499"/>
      <c r="H52" s="477"/>
      <c r="I52" s="270">
        <v>0.39583333333333331</v>
      </c>
      <c r="J52" s="259">
        <v>0.36805555555555552</v>
      </c>
      <c r="K52" s="467">
        <v>0.38194444444444442</v>
      </c>
      <c r="L52" s="453"/>
    </row>
    <row r="53" spans="1:12" ht="16.5" customHeight="1">
      <c r="A53" s="500">
        <v>2</v>
      </c>
      <c r="B53" s="501" t="s">
        <v>1576</v>
      </c>
      <c r="C53" s="339">
        <v>1</v>
      </c>
      <c r="D53" s="340"/>
      <c r="E53" s="489" t="s">
        <v>1464</v>
      </c>
      <c r="F53" s="490" t="s">
        <v>1473</v>
      </c>
      <c r="G53" s="490"/>
      <c r="H53" s="466"/>
      <c r="I53" s="502">
        <v>0.39583333333333331</v>
      </c>
      <c r="J53" s="280">
        <v>0.36805555555555552</v>
      </c>
      <c r="K53" s="503">
        <v>0.38194444444444442</v>
      </c>
      <c r="L53" s="453"/>
    </row>
    <row r="54" spans="1:12" ht="5.0999999999999996" customHeight="1">
      <c r="A54" s="504"/>
      <c r="B54" s="505"/>
      <c r="C54" s="505"/>
      <c r="D54" s="505"/>
      <c r="E54" s="505"/>
      <c r="F54" s="506"/>
      <c r="G54" s="505"/>
      <c r="H54" s="507"/>
      <c r="I54" s="504"/>
      <c r="J54" s="504"/>
      <c r="K54" s="504"/>
      <c r="L54" s="453"/>
    </row>
    <row r="55" spans="1:12" ht="15" customHeight="1">
      <c r="A55" s="134"/>
      <c r="B55" s="253" t="s">
        <v>1577</v>
      </c>
      <c r="C55" s="508">
        <v>0.66666666666666596</v>
      </c>
      <c r="D55" s="327"/>
      <c r="E55" s="327"/>
      <c r="F55" s="133"/>
      <c r="G55" s="453"/>
      <c r="H55" s="135"/>
      <c r="I55" s="134"/>
      <c r="J55" s="134"/>
      <c r="K55" s="134"/>
      <c r="L55" s="453"/>
    </row>
  </sheetData>
  <sheetProtection sheet="1" objects="1" scenarios="1"/>
  <mergeCells count="98">
    <mergeCell ref="B46:B47"/>
    <mergeCell ref="I46:I47"/>
    <mergeCell ref="J46:J47"/>
    <mergeCell ref="K46:K47"/>
    <mergeCell ref="B48:B49"/>
    <mergeCell ref="C55:E55"/>
    <mergeCell ref="A42:A43"/>
    <mergeCell ref="B42:B43"/>
    <mergeCell ref="C42:H43"/>
    <mergeCell ref="I42:I43"/>
    <mergeCell ref="J42:K42"/>
    <mergeCell ref="C44:D44"/>
    <mergeCell ref="F44:H44"/>
    <mergeCell ref="C45:D45"/>
    <mergeCell ref="F45:H45"/>
    <mergeCell ref="A27:A29"/>
    <mergeCell ref="B27:B29"/>
    <mergeCell ref="A32:A34"/>
    <mergeCell ref="B32:B34"/>
    <mergeCell ref="A35:A36"/>
    <mergeCell ref="B35:B36"/>
    <mergeCell ref="A37:A38"/>
    <mergeCell ref="B37:B38"/>
    <mergeCell ref="A39:A40"/>
    <mergeCell ref="B39:B40"/>
    <mergeCell ref="A10:A11"/>
    <mergeCell ref="B10:B11"/>
    <mergeCell ref="A12:A15"/>
    <mergeCell ref="B12:B15"/>
    <mergeCell ref="A16:A19"/>
    <mergeCell ref="B16:B19"/>
    <mergeCell ref="A20:A23"/>
    <mergeCell ref="B20:B23"/>
    <mergeCell ref="A25:A26"/>
    <mergeCell ref="B25:B26"/>
    <mergeCell ref="A1:K1"/>
    <mergeCell ref="A2:K2"/>
    <mergeCell ref="A4:A5"/>
    <mergeCell ref="B4:B5"/>
    <mergeCell ref="C4:H5"/>
    <mergeCell ref="I4:I5"/>
    <mergeCell ref="J4:K4"/>
    <mergeCell ref="G6:H6"/>
    <mergeCell ref="A8:A9"/>
    <mergeCell ref="B8:B9"/>
    <mergeCell ref="K48:K49"/>
    <mergeCell ref="C51:D51"/>
    <mergeCell ref="F51:H51"/>
    <mergeCell ref="C52:D52"/>
    <mergeCell ref="F52:H52"/>
    <mergeCell ref="C53:D53"/>
    <mergeCell ref="F53:H53"/>
    <mergeCell ref="C50:D50"/>
    <mergeCell ref="G34:H34"/>
    <mergeCell ref="G35:H35"/>
    <mergeCell ref="G36:H36"/>
    <mergeCell ref="G37:H37"/>
    <mergeCell ref="G38:H38"/>
    <mergeCell ref="G39:H39"/>
    <mergeCell ref="G40:H40"/>
    <mergeCell ref="G26:H26"/>
    <mergeCell ref="G27:H27"/>
    <mergeCell ref="G28:H28"/>
    <mergeCell ref="G7:H7"/>
    <mergeCell ref="G8:H8"/>
    <mergeCell ref="G9:H9"/>
    <mergeCell ref="G10:H10"/>
    <mergeCell ref="G29:H29"/>
    <mergeCell ref="G30:H30"/>
    <mergeCell ref="G31:H31"/>
    <mergeCell ref="G32:H32"/>
    <mergeCell ref="G33:H33"/>
    <mergeCell ref="G23:H23"/>
    <mergeCell ref="G24:H24"/>
    <mergeCell ref="G25:H25"/>
    <mergeCell ref="G12:H12"/>
    <mergeCell ref="G13:H13"/>
    <mergeCell ref="G14:H14"/>
    <mergeCell ref="G15:H15"/>
    <mergeCell ref="I48:I49"/>
    <mergeCell ref="J48:J49"/>
    <mergeCell ref="G11:H11"/>
    <mergeCell ref="G16:H16"/>
    <mergeCell ref="G17:H17"/>
    <mergeCell ref="G18:H18"/>
    <mergeCell ref="G19:H19"/>
    <mergeCell ref="G20:H20"/>
    <mergeCell ref="G21:H21"/>
    <mergeCell ref="G22:H22"/>
    <mergeCell ref="F50:H50"/>
    <mergeCell ref="C49:D49"/>
    <mergeCell ref="F49:H49"/>
    <mergeCell ref="C46:D46"/>
    <mergeCell ref="F46:H46"/>
    <mergeCell ref="C47:D47"/>
    <mergeCell ref="F47:H47"/>
    <mergeCell ref="C48:D48"/>
    <mergeCell ref="F48:H48"/>
  </mergeCells>
  <phoneticPr fontId="1"/>
  <conditionalFormatting sqref="D19:D21 D6:D14 D16:D17 D23:D40">
    <cfRule type="containsText" dxfId="11" priority="3" stopIfTrue="1" operator="containsText" text="0">
      <formula>NOT(ISERROR(SEARCH("0",D6)))</formula>
    </cfRule>
  </conditionalFormatting>
  <conditionalFormatting sqref="D18">
    <cfRule type="containsText" dxfId="10" priority="2" stopIfTrue="1" operator="containsText" text="0">
      <formula>NOT(ISERROR(SEARCH("0",D18)))</formula>
    </cfRule>
  </conditionalFormatting>
  <conditionalFormatting sqref="D22">
    <cfRule type="containsText" dxfId="9" priority="1" stopIfTrue="1" operator="containsText" text="0">
      <formula>NOT(ISERROR(SEARCH("0",D22)))</formula>
    </cfRule>
  </conditionalFormatting>
  <dataValidations count="1">
    <dataValidation type="list" allowBlank="1" showInputMessage="1" showErrorMessage="1" sqref="WVQ983015:WVQ983069 JE65511:JE65565 TA65511:TA65565 ACW65511:ACW65565 AMS65511:AMS65565 AWO65511:AWO65565 BGK65511:BGK65565 BQG65511:BQG65565 CAC65511:CAC65565 CJY65511:CJY65565 CTU65511:CTU65565 DDQ65511:DDQ65565 DNM65511:DNM65565 DXI65511:DXI65565 EHE65511:EHE65565 ERA65511:ERA65565 FAW65511:FAW65565 FKS65511:FKS65565 FUO65511:FUO65565 GEK65511:GEK65565 GOG65511:GOG65565 GYC65511:GYC65565 HHY65511:HHY65565 HRU65511:HRU65565 IBQ65511:IBQ65565 ILM65511:ILM65565 IVI65511:IVI65565 JFE65511:JFE65565 JPA65511:JPA65565 JYW65511:JYW65565 KIS65511:KIS65565 KSO65511:KSO65565 LCK65511:LCK65565 LMG65511:LMG65565 LWC65511:LWC65565 MFY65511:MFY65565 MPU65511:MPU65565 MZQ65511:MZQ65565 NJM65511:NJM65565 NTI65511:NTI65565 ODE65511:ODE65565 ONA65511:ONA65565 OWW65511:OWW65565 PGS65511:PGS65565 PQO65511:PQO65565 QAK65511:QAK65565 QKG65511:QKG65565 QUC65511:QUC65565 RDY65511:RDY65565 RNU65511:RNU65565 RXQ65511:RXQ65565 SHM65511:SHM65565 SRI65511:SRI65565 TBE65511:TBE65565 TLA65511:TLA65565 TUW65511:TUW65565 UES65511:UES65565 UOO65511:UOO65565 UYK65511:UYK65565 VIG65511:VIG65565 VSC65511:VSC65565 WBY65511:WBY65565 WLU65511:WLU65565 WVQ65511:WVQ65565 JE131047:JE131101 TA131047:TA131101 ACW131047:ACW131101 AMS131047:AMS131101 AWO131047:AWO131101 BGK131047:BGK131101 BQG131047:BQG131101 CAC131047:CAC131101 CJY131047:CJY131101 CTU131047:CTU131101 DDQ131047:DDQ131101 DNM131047:DNM131101 DXI131047:DXI131101 EHE131047:EHE131101 ERA131047:ERA131101 FAW131047:FAW131101 FKS131047:FKS131101 FUO131047:FUO131101 GEK131047:GEK131101 GOG131047:GOG131101 GYC131047:GYC131101 HHY131047:HHY131101 HRU131047:HRU131101 IBQ131047:IBQ131101 ILM131047:ILM131101 IVI131047:IVI131101 JFE131047:JFE131101 JPA131047:JPA131101 JYW131047:JYW131101 KIS131047:KIS131101 KSO131047:KSO131101 LCK131047:LCK131101 LMG131047:LMG131101 LWC131047:LWC131101 MFY131047:MFY131101 MPU131047:MPU131101 MZQ131047:MZQ131101 NJM131047:NJM131101 NTI131047:NTI131101 ODE131047:ODE131101 ONA131047:ONA131101 OWW131047:OWW131101 PGS131047:PGS131101 PQO131047:PQO131101 QAK131047:QAK131101 QKG131047:QKG131101 QUC131047:QUC131101 RDY131047:RDY131101 RNU131047:RNU131101 RXQ131047:RXQ131101 SHM131047:SHM131101 SRI131047:SRI131101 TBE131047:TBE131101 TLA131047:TLA131101 TUW131047:TUW131101 UES131047:UES131101 UOO131047:UOO131101 UYK131047:UYK131101 VIG131047:VIG131101 VSC131047:VSC131101 WBY131047:WBY131101 WLU131047:WLU131101 WVQ131047:WVQ131101 JE196583:JE196637 TA196583:TA196637 ACW196583:ACW196637 AMS196583:AMS196637 AWO196583:AWO196637 BGK196583:BGK196637 BQG196583:BQG196637 CAC196583:CAC196637 CJY196583:CJY196637 CTU196583:CTU196637 DDQ196583:DDQ196637 DNM196583:DNM196637 DXI196583:DXI196637 EHE196583:EHE196637 ERA196583:ERA196637 FAW196583:FAW196637 FKS196583:FKS196637 FUO196583:FUO196637 GEK196583:GEK196637 GOG196583:GOG196637 GYC196583:GYC196637 HHY196583:HHY196637 HRU196583:HRU196637 IBQ196583:IBQ196637 ILM196583:ILM196637 IVI196583:IVI196637 JFE196583:JFE196637 JPA196583:JPA196637 JYW196583:JYW196637 KIS196583:KIS196637 KSO196583:KSO196637 LCK196583:LCK196637 LMG196583:LMG196637 LWC196583:LWC196637 MFY196583:MFY196637 MPU196583:MPU196637 MZQ196583:MZQ196637 NJM196583:NJM196637 NTI196583:NTI196637 ODE196583:ODE196637 ONA196583:ONA196637 OWW196583:OWW196637 PGS196583:PGS196637 PQO196583:PQO196637 QAK196583:QAK196637 QKG196583:QKG196637 QUC196583:QUC196637 RDY196583:RDY196637 RNU196583:RNU196637 RXQ196583:RXQ196637 SHM196583:SHM196637 SRI196583:SRI196637 TBE196583:TBE196637 TLA196583:TLA196637 TUW196583:TUW196637 UES196583:UES196637 UOO196583:UOO196637 UYK196583:UYK196637 VIG196583:VIG196637 VSC196583:VSC196637 WBY196583:WBY196637 WLU196583:WLU196637 WVQ196583:WVQ196637 JE262119:JE262173 TA262119:TA262173 ACW262119:ACW262173 AMS262119:AMS262173 AWO262119:AWO262173 BGK262119:BGK262173 BQG262119:BQG262173 CAC262119:CAC262173 CJY262119:CJY262173 CTU262119:CTU262173 DDQ262119:DDQ262173 DNM262119:DNM262173 DXI262119:DXI262173 EHE262119:EHE262173 ERA262119:ERA262173 FAW262119:FAW262173 FKS262119:FKS262173 FUO262119:FUO262173 GEK262119:GEK262173 GOG262119:GOG262173 GYC262119:GYC262173 HHY262119:HHY262173 HRU262119:HRU262173 IBQ262119:IBQ262173 ILM262119:ILM262173 IVI262119:IVI262173 JFE262119:JFE262173 JPA262119:JPA262173 JYW262119:JYW262173 KIS262119:KIS262173 KSO262119:KSO262173 LCK262119:LCK262173 LMG262119:LMG262173 LWC262119:LWC262173 MFY262119:MFY262173 MPU262119:MPU262173 MZQ262119:MZQ262173 NJM262119:NJM262173 NTI262119:NTI262173 ODE262119:ODE262173 ONA262119:ONA262173 OWW262119:OWW262173 PGS262119:PGS262173 PQO262119:PQO262173 QAK262119:QAK262173 QKG262119:QKG262173 QUC262119:QUC262173 RDY262119:RDY262173 RNU262119:RNU262173 RXQ262119:RXQ262173 SHM262119:SHM262173 SRI262119:SRI262173 TBE262119:TBE262173 TLA262119:TLA262173 TUW262119:TUW262173 UES262119:UES262173 UOO262119:UOO262173 UYK262119:UYK262173 VIG262119:VIG262173 VSC262119:VSC262173 WBY262119:WBY262173 WLU262119:WLU262173 WVQ262119:WVQ262173 JE327655:JE327709 TA327655:TA327709 ACW327655:ACW327709 AMS327655:AMS327709 AWO327655:AWO327709 BGK327655:BGK327709 BQG327655:BQG327709 CAC327655:CAC327709 CJY327655:CJY327709 CTU327655:CTU327709 DDQ327655:DDQ327709 DNM327655:DNM327709 DXI327655:DXI327709 EHE327655:EHE327709 ERA327655:ERA327709 FAW327655:FAW327709 FKS327655:FKS327709 FUO327655:FUO327709 GEK327655:GEK327709 GOG327655:GOG327709 GYC327655:GYC327709 HHY327655:HHY327709 HRU327655:HRU327709 IBQ327655:IBQ327709 ILM327655:ILM327709 IVI327655:IVI327709 JFE327655:JFE327709 JPA327655:JPA327709 JYW327655:JYW327709 KIS327655:KIS327709 KSO327655:KSO327709 LCK327655:LCK327709 LMG327655:LMG327709 LWC327655:LWC327709 MFY327655:MFY327709 MPU327655:MPU327709 MZQ327655:MZQ327709 NJM327655:NJM327709 NTI327655:NTI327709 ODE327655:ODE327709 ONA327655:ONA327709 OWW327655:OWW327709 PGS327655:PGS327709 PQO327655:PQO327709 QAK327655:QAK327709 QKG327655:QKG327709 QUC327655:QUC327709 RDY327655:RDY327709 RNU327655:RNU327709 RXQ327655:RXQ327709 SHM327655:SHM327709 SRI327655:SRI327709 TBE327655:TBE327709 TLA327655:TLA327709 TUW327655:TUW327709 UES327655:UES327709 UOO327655:UOO327709 UYK327655:UYK327709 VIG327655:VIG327709 VSC327655:VSC327709 WBY327655:WBY327709 WLU327655:WLU327709 WVQ327655:WVQ327709 JE393191:JE393245 TA393191:TA393245 ACW393191:ACW393245 AMS393191:AMS393245 AWO393191:AWO393245 BGK393191:BGK393245 BQG393191:BQG393245 CAC393191:CAC393245 CJY393191:CJY393245 CTU393191:CTU393245 DDQ393191:DDQ393245 DNM393191:DNM393245 DXI393191:DXI393245 EHE393191:EHE393245 ERA393191:ERA393245 FAW393191:FAW393245 FKS393191:FKS393245 FUO393191:FUO393245 GEK393191:GEK393245 GOG393191:GOG393245 GYC393191:GYC393245 HHY393191:HHY393245 HRU393191:HRU393245 IBQ393191:IBQ393245 ILM393191:ILM393245 IVI393191:IVI393245 JFE393191:JFE393245 JPA393191:JPA393245 JYW393191:JYW393245 KIS393191:KIS393245 KSO393191:KSO393245 LCK393191:LCK393245 LMG393191:LMG393245 LWC393191:LWC393245 MFY393191:MFY393245 MPU393191:MPU393245 MZQ393191:MZQ393245 NJM393191:NJM393245 NTI393191:NTI393245 ODE393191:ODE393245 ONA393191:ONA393245 OWW393191:OWW393245 PGS393191:PGS393245 PQO393191:PQO393245 QAK393191:QAK393245 QKG393191:QKG393245 QUC393191:QUC393245 RDY393191:RDY393245 RNU393191:RNU393245 RXQ393191:RXQ393245 SHM393191:SHM393245 SRI393191:SRI393245 TBE393191:TBE393245 TLA393191:TLA393245 TUW393191:TUW393245 UES393191:UES393245 UOO393191:UOO393245 UYK393191:UYK393245 VIG393191:VIG393245 VSC393191:VSC393245 WBY393191:WBY393245 WLU393191:WLU393245 WVQ393191:WVQ393245 JE458727:JE458781 TA458727:TA458781 ACW458727:ACW458781 AMS458727:AMS458781 AWO458727:AWO458781 BGK458727:BGK458781 BQG458727:BQG458781 CAC458727:CAC458781 CJY458727:CJY458781 CTU458727:CTU458781 DDQ458727:DDQ458781 DNM458727:DNM458781 DXI458727:DXI458781 EHE458727:EHE458781 ERA458727:ERA458781 FAW458727:FAW458781 FKS458727:FKS458781 FUO458727:FUO458781 GEK458727:GEK458781 GOG458727:GOG458781 GYC458727:GYC458781 HHY458727:HHY458781 HRU458727:HRU458781 IBQ458727:IBQ458781 ILM458727:ILM458781 IVI458727:IVI458781 JFE458727:JFE458781 JPA458727:JPA458781 JYW458727:JYW458781 KIS458727:KIS458781 KSO458727:KSO458781 LCK458727:LCK458781 LMG458727:LMG458781 LWC458727:LWC458781 MFY458727:MFY458781 MPU458727:MPU458781 MZQ458727:MZQ458781 NJM458727:NJM458781 NTI458727:NTI458781 ODE458727:ODE458781 ONA458727:ONA458781 OWW458727:OWW458781 PGS458727:PGS458781 PQO458727:PQO458781 QAK458727:QAK458781 QKG458727:QKG458781 QUC458727:QUC458781 RDY458727:RDY458781 RNU458727:RNU458781 RXQ458727:RXQ458781 SHM458727:SHM458781 SRI458727:SRI458781 TBE458727:TBE458781 TLA458727:TLA458781 TUW458727:TUW458781 UES458727:UES458781 UOO458727:UOO458781 UYK458727:UYK458781 VIG458727:VIG458781 VSC458727:VSC458781 WBY458727:WBY458781 WLU458727:WLU458781 WVQ458727:WVQ458781 JE524263:JE524317 TA524263:TA524317 ACW524263:ACW524317 AMS524263:AMS524317 AWO524263:AWO524317 BGK524263:BGK524317 BQG524263:BQG524317 CAC524263:CAC524317 CJY524263:CJY524317 CTU524263:CTU524317 DDQ524263:DDQ524317 DNM524263:DNM524317 DXI524263:DXI524317 EHE524263:EHE524317 ERA524263:ERA524317 FAW524263:FAW524317 FKS524263:FKS524317 FUO524263:FUO524317 GEK524263:GEK524317 GOG524263:GOG524317 GYC524263:GYC524317 HHY524263:HHY524317 HRU524263:HRU524317 IBQ524263:IBQ524317 ILM524263:ILM524317 IVI524263:IVI524317 JFE524263:JFE524317 JPA524263:JPA524317 JYW524263:JYW524317 KIS524263:KIS524317 KSO524263:KSO524317 LCK524263:LCK524317 LMG524263:LMG524317 LWC524263:LWC524317 MFY524263:MFY524317 MPU524263:MPU524317 MZQ524263:MZQ524317 NJM524263:NJM524317 NTI524263:NTI524317 ODE524263:ODE524317 ONA524263:ONA524317 OWW524263:OWW524317 PGS524263:PGS524317 PQO524263:PQO524317 QAK524263:QAK524317 QKG524263:QKG524317 QUC524263:QUC524317 RDY524263:RDY524317 RNU524263:RNU524317 RXQ524263:RXQ524317 SHM524263:SHM524317 SRI524263:SRI524317 TBE524263:TBE524317 TLA524263:TLA524317 TUW524263:TUW524317 UES524263:UES524317 UOO524263:UOO524317 UYK524263:UYK524317 VIG524263:VIG524317 VSC524263:VSC524317 WBY524263:WBY524317 WLU524263:WLU524317 WVQ524263:WVQ524317 JE589799:JE589853 TA589799:TA589853 ACW589799:ACW589853 AMS589799:AMS589853 AWO589799:AWO589853 BGK589799:BGK589853 BQG589799:BQG589853 CAC589799:CAC589853 CJY589799:CJY589853 CTU589799:CTU589853 DDQ589799:DDQ589853 DNM589799:DNM589853 DXI589799:DXI589853 EHE589799:EHE589853 ERA589799:ERA589853 FAW589799:FAW589853 FKS589799:FKS589853 FUO589799:FUO589853 GEK589799:GEK589853 GOG589799:GOG589853 GYC589799:GYC589853 HHY589799:HHY589853 HRU589799:HRU589853 IBQ589799:IBQ589853 ILM589799:ILM589853 IVI589799:IVI589853 JFE589799:JFE589853 JPA589799:JPA589853 JYW589799:JYW589853 KIS589799:KIS589853 KSO589799:KSO589853 LCK589799:LCK589853 LMG589799:LMG589853 LWC589799:LWC589853 MFY589799:MFY589853 MPU589799:MPU589853 MZQ589799:MZQ589853 NJM589799:NJM589853 NTI589799:NTI589853 ODE589799:ODE589853 ONA589799:ONA589853 OWW589799:OWW589853 PGS589799:PGS589853 PQO589799:PQO589853 QAK589799:QAK589853 QKG589799:QKG589853 QUC589799:QUC589853 RDY589799:RDY589853 RNU589799:RNU589853 RXQ589799:RXQ589853 SHM589799:SHM589853 SRI589799:SRI589853 TBE589799:TBE589853 TLA589799:TLA589853 TUW589799:TUW589853 UES589799:UES589853 UOO589799:UOO589853 UYK589799:UYK589853 VIG589799:VIG589853 VSC589799:VSC589853 WBY589799:WBY589853 WLU589799:WLU589853 WVQ589799:WVQ589853 JE655335:JE655389 TA655335:TA655389 ACW655335:ACW655389 AMS655335:AMS655389 AWO655335:AWO655389 BGK655335:BGK655389 BQG655335:BQG655389 CAC655335:CAC655389 CJY655335:CJY655389 CTU655335:CTU655389 DDQ655335:DDQ655389 DNM655335:DNM655389 DXI655335:DXI655389 EHE655335:EHE655389 ERA655335:ERA655389 FAW655335:FAW655389 FKS655335:FKS655389 FUO655335:FUO655389 GEK655335:GEK655389 GOG655335:GOG655389 GYC655335:GYC655389 HHY655335:HHY655389 HRU655335:HRU655389 IBQ655335:IBQ655389 ILM655335:ILM655389 IVI655335:IVI655389 JFE655335:JFE655389 JPA655335:JPA655389 JYW655335:JYW655389 KIS655335:KIS655389 KSO655335:KSO655389 LCK655335:LCK655389 LMG655335:LMG655389 LWC655335:LWC655389 MFY655335:MFY655389 MPU655335:MPU655389 MZQ655335:MZQ655389 NJM655335:NJM655389 NTI655335:NTI655389 ODE655335:ODE655389 ONA655335:ONA655389 OWW655335:OWW655389 PGS655335:PGS655389 PQO655335:PQO655389 QAK655335:QAK655389 QKG655335:QKG655389 QUC655335:QUC655389 RDY655335:RDY655389 RNU655335:RNU655389 RXQ655335:RXQ655389 SHM655335:SHM655389 SRI655335:SRI655389 TBE655335:TBE655389 TLA655335:TLA655389 TUW655335:TUW655389 UES655335:UES655389 UOO655335:UOO655389 UYK655335:UYK655389 VIG655335:VIG655389 VSC655335:VSC655389 WBY655335:WBY655389 WLU655335:WLU655389 WVQ655335:WVQ655389 JE720871:JE720925 TA720871:TA720925 ACW720871:ACW720925 AMS720871:AMS720925 AWO720871:AWO720925 BGK720871:BGK720925 BQG720871:BQG720925 CAC720871:CAC720925 CJY720871:CJY720925 CTU720871:CTU720925 DDQ720871:DDQ720925 DNM720871:DNM720925 DXI720871:DXI720925 EHE720871:EHE720925 ERA720871:ERA720925 FAW720871:FAW720925 FKS720871:FKS720925 FUO720871:FUO720925 GEK720871:GEK720925 GOG720871:GOG720925 GYC720871:GYC720925 HHY720871:HHY720925 HRU720871:HRU720925 IBQ720871:IBQ720925 ILM720871:ILM720925 IVI720871:IVI720925 JFE720871:JFE720925 JPA720871:JPA720925 JYW720871:JYW720925 KIS720871:KIS720925 KSO720871:KSO720925 LCK720871:LCK720925 LMG720871:LMG720925 LWC720871:LWC720925 MFY720871:MFY720925 MPU720871:MPU720925 MZQ720871:MZQ720925 NJM720871:NJM720925 NTI720871:NTI720925 ODE720871:ODE720925 ONA720871:ONA720925 OWW720871:OWW720925 PGS720871:PGS720925 PQO720871:PQO720925 QAK720871:QAK720925 QKG720871:QKG720925 QUC720871:QUC720925 RDY720871:RDY720925 RNU720871:RNU720925 RXQ720871:RXQ720925 SHM720871:SHM720925 SRI720871:SRI720925 TBE720871:TBE720925 TLA720871:TLA720925 TUW720871:TUW720925 UES720871:UES720925 UOO720871:UOO720925 UYK720871:UYK720925 VIG720871:VIG720925 VSC720871:VSC720925 WBY720871:WBY720925 WLU720871:WLU720925 WVQ720871:WVQ720925 JE786407:JE786461 TA786407:TA786461 ACW786407:ACW786461 AMS786407:AMS786461 AWO786407:AWO786461 BGK786407:BGK786461 BQG786407:BQG786461 CAC786407:CAC786461 CJY786407:CJY786461 CTU786407:CTU786461 DDQ786407:DDQ786461 DNM786407:DNM786461 DXI786407:DXI786461 EHE786407:EHE786461 ERA786407:ERA786461 FAW786407:FAW786461 FKS786407:FKS786461 FUO786407:FUO786461 GEK786407:GEK786461 GOG786407:GOG786461 GYC786407:GYC786461 HHY786407:HHY786461 HRU786407:HRU786461 IBQ786407:IBQ786461 ILM786407:ILM786461 IVI786407:IVI786461 JFE786407:JFE786461 JPA786407:JPA786461 JYW786407:JYW786461 KIS786407:KIS786461 KSO786407:KSO786461 LCK786407:LCK786461 LMG786407:LMG786461 LWC786407:LWC786461 MFY786407:MFY786461 MPU786407:MPU786461 MZQ786407:MZQ786461 NJM786407:NJM786461 NTI786407:NTI786461 ODE786407:ODE786461 ONA786407:ONA786461 OWW786407:OWW786461 PGS786407:PGS786461 PQO786407:PQO786461 QAK786407:QAK786461 QKG786407:QKG786461 QUC786407:QUC786461 RDY786407:RDY786461 RNU786407:RNU786461 RXQ786407:RXQ786461 SHM786407:SHM786461 SRI786407:SRI786461 TBE786407:TBE786461 TLA786407:TLA786461 TUW786407:TUW786461 UES786407:UES786461 UOO786407:UOO786461 UYK786407:UYK786461 VIG786407:VIG786461 VSC786407:VSC786461 WBY786407:WBY786461 WLU786407:WLU786461 WVQ786407:WVQ786461 JE851943:JE851997 TA851943:TA851997 ACW851943:ACW851997 AMS851943:AMS851997 AWO851943:AWO851997 BGK851943:BGK851997 BQG851943:BQG851997 CAC851943:CAC851997 CJY851943:CJY851997 CTU851943:CTU851997 DDQ851943:DDQ851997 DNM851943:DNM851997 DXI851943:DXI851997 EHE851943:EHE851997 ERA851943:ERA851997 FAW851943:FAW851997 FKS851943:FKS851997 FUO851943:FUO851997 GEK851943:GEK851997 GOG851943:GOG851997 GYC851943:GYC851997 HHY851943:HHY851997 HRU851943:HRU851997 IBQ851943:IBQ851997 ILM851943:ILM851997 IVI851943:IVI851997 JFE851943:JFE851997 JPA851943:JPA851997 JYW851943:JYW851997 KIS851943:KIS851997 KSO851943:KSO851997 LCK851943:LCK851997 LMG851943:LMG851997 LWC851943:LWC851997 MFY851943:MFY851997 MPU851943:MPU851997 MZQ851943:MZQ851997 NJM851943:NJM851997 NTI851943:NTI851997 ODE851943:ODE851997 ONA851943:ONA851997 OWW851943:OWW851997 PGS851943:PGS851997 PQO851943:PQO851997 QAK851943:QAK851997 QKG851943:QKG851997 QUC851943:QUC851997 RDY851943:RDY851997 RNU851943:RNU851997 RXQ851943:RXQ851997 SHM851943:SHM851997 SRI851943:SRI851997 TBE851943:TBE851997 TLA851943:TLA851997 TUW851943:TUW851997 UES851943:UES851997 UOO851943:UOO851997 UYK851943:UYK851997 VIG851943:VIG851997 VSC851943:VSC851997 WBY851943:WBY851997 WLU851943:WLU851997 WVQ851943:WVQ851997 JE917479:JE917533 TA917479:TA917533 ACW917479:ACW917533 AMS917479:AMS917533 AWO917479:AWO917533 BGK917479:BGK917533 BQG917479:BQG917533 CAC917479:CAC917533 CJY917479:CJY917533 CTU917479:CTU917533 DDQ917479:DDQ917533 DNM917479:DNM917533 DXI917479:DXI917533 EHE917479:EHE917533 ERA917479:ERA917533 FAW917479:FAW917533 FKS917479:FKS917533 FUO917479:FUO917533 GEK917479:GEK917533 GOG917479:GOG917533 GYC917479:GYC917533 HHY917479:HHY917533 HRU917479:HRU917533 IBQ917479:IBQ917533 ILM917479:ILM917533 IVI917479:IVI917533 JFE917479:JFE917533 JPA917479:JPA917533 JYW917479:JYW917533 KIS917479:KIS917533 KSO917479:KSO917533 LCK917479:LCK917533 LMG917479:LMG917533 LWC917479:LWC917533 MFY917479:MFY917533 MPU917479:MPU917533 MZQ917479:MZQ917533 NJM917479:NJM917533 NTI917479:NTI917533 ODE917479:ODE917533 ONA917479:ONA917533 OWW917479:OWW917533 PGS917479:PGS917533 PQO917479:PQO917533 QAK917479:QAK917533 QKG917479:QKG917533 QUC917479:QUC917533 RDY917479:RDY917533 RNU917479:RNU917533 RXQ917479:RXQ917533 SHM917479:SHM917533 SRI917479:SRI917533 TBE917479:TBE917533 TLA917479:TLA917533 TUW917479:TUW917533 UES917479:UES917533 UOO917479:UOO917533 UYK917479:UYK917533 VIG917479:VIG917533 VSC917479:VSC917533 WBY917479:WBY917533 WLU917479:WLU917533 WVQ917479:WVQ917533 JE983015:JE983069 TA983015:TA983069 ACW983015:ACW983069 AMS983015:AMS983069 AWO983015:AWO983069 BGK983015:BGK983069 BQG983015:BQG983069 CAC983015:CAC983069 CJY983015:CJY983069 CTU983015:CTU983069 DDQ983015:DDQ983069 DNM983015:DNM983069 DXI983015:DXI983069 EHE983015:EHE983069 ERA983015:ERA983069 FAW983015:FAW983069 FKS983015:FKS983069 FUO983015:FUO983069 GEK983015:GEK983069 GOG983015:GOG983069 GYC983015:GYC983069 HHY983015:HHY983069 HRU983015:HRU983069 IBQ983015:IBQ983069 ILM983015:ILM983069 IVI983015:IVI983069 JFE983015:JFE983069 JPA983015:JPA983069 JYW983015:JYW983069 KIS983015:KIS983069 KSO983015:KSO983069 LCK983015:LCK983069 LMG983015:LMG983069 LWC983015:LWC983069 MFY983015:MFY983069 MPU983015:MPU983069 MZQ983015:MZQ983069 NJM983015:NJM983069 NTI983015:NTI983069 ODE983015:ODE983069 ONA983015:ONA983069 OWW983015:OWW983069 PGS983015:PGS983069 PQO983015:PQO983069 QAK983015:QAK983069 QKG983015:QKG983069 QUC983015:QUC983069 RDY983015:RDY983069 RNU983015:RNU983069 RXQ983015:RXQ983069 SHM983015:SHM983069 SRI983015:SRI983069 TBE983015:TBE983069 TLA983015:TLA983069 TUW983015:TUW983069 UES983015:UES983069 UOO983015:UOO983069 UYK983015:UYK983069 VIG983015:VIG983069 VSC983015:VSC983069 WBY983015:WBY983069 WLU983015:WLU983069 WVQ7:WVQ39 WLU7:WLU39 WBY7:WBY39 VSC7:VSC39 VIG7:VIG39 UYK7:UYK39 UOO7:UOO39 UES7:UES39 TUW7:TUW39 TLA7:TLA39 TBE7:TBE39 SRI7:SRI39 SHM7:SHM39 RXQ7:RXQ39 RNU7:RNU39 RDY7:RDY39 QUC7:QUC39 QKG7:QKG39 QAK7:QAK39 PQO7:PQO39 PGS7:PGS39 OWW7:OWW39 ONA7:ONA39 ODE7:ODE39 NTI7:NTI39 NJM7:NJM39 MZQ7:MZQ39 MPU7:MPU39 MFY7:MFY39 LWC7:LWC39 LMG7:LMG39 LCK7:LCK39 KSO7:KSO39 KIS7:KIS39 JYW7:JYW39 JPA7:JPA39 JFE7:JFE39 IVI7:IVI39 ILM7:ILM39 IBQ7:IBQ39 HRU7:HRU39 HHY7:HHY39 GYC7:GYC39 GOG7:GOG39 GEK7:GEK39 FUO7:FUO39 FKS7:FKS39 FAW7:FAW39 ERA7:ERA39 EHE7:EHE39 DXI7:DXI39 DNM7:DNM39 DDQ7:DDQ39 CTU7:CTU39 CJY7:CJY39 CAC7:CAC39 BQG7:BQG39 BGK7:BGK39 AWO7:AWO39 AMS7:AMS39 ACW7:ACW39 TA7:TA39 JE7:JE39" xr:uid="{8F3928B5-08AB-43F7-968F-37B6E002521C}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82E7-D538-4BB3-9AE7-27CE41B88C05}">
  <dimension ref="A1:V101"/>
  <sheetViews>
    <sheetView zoomScaleNormal="100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A2" sqref="A2"/>
    </sheetView>
  </sheetViews>
  <sheetFormatPr defaultRowHeight="18.75"/>
  <cols>
    <col min="1" max="1" width="6.75" customWidth="1"/>
    <col min="4" max="4" width="9" style="5"/>
    <col min="5" max="5" width="12.625" style="5" bestFit="1" customWidth="1"/>
    <col min="6" max="6" width="6.375" style="5" customWidth="1"/>
    <col min="7" max="9" width="5.625" style="5" customWidth="1"/>
    <col min="10" max="10" width="12.375" bestFit="1" customWidth="1"/>
    <col min="11" max="11" width="11.375" bestFit="1" customWidth="1"/>
    <col min="12" max="12" width="18" bestFit="1" customWidth="1"/>
    <col min="13" max="13" width="14.375" bestFit="1" customWidth="1"/>
    <col min="14" max="14" width="11" bestFit="1" customWidth="1"/>
    <col min="15" max="15" width="5.125" style="5" bestFit="1" customWidth="1"/>
    <col min="16" max="16" width="11.375" hidden="1" customWidth="1"/>
    <col min="17" max="17" width="8.125" hidden="1" customWidth="1"/>
    <col min="18" max="18" width="2.5" hidden="1" customWidth="1"/>
    <col min="19" max="19" width="10" hidden="1" customWidth="1"/>
    <col min="20" max="20" width="16.25" hidden="1" customWidth="1"/>
    <col min="21" max="21" width="5.5" hidden="1" customWidth="1"/>
    <col min="22" max="22" width="5.875" hidden="1" customWidth="1"/>
    <col min="262" max="262" width="12.625" bestFit="1" customWidth="1"/>
    <col min="518" max="518" width="12.625" bestFit="1" customWidth="1"/>
    <col min="774" max="774" width="12.625" bestFit="1" customWidth="1"/>
    <col min="1030" max="1030" width="12.625" bestFit="1" customWidth="1"/>
    <col min="1286" max="1286" width="12.625" bestFit="1" customWidth="1"/>
    <col min="1542" max="1542" width="12.625" bestFit="1" customWidth="1"/>
    <col min="1798" max="1798" width="12.625" bestFit="1" customWidth="1"/>
    <col min="2054" max="2054" width="12.625" bestFit="1" customWidth="1"/>
    <col min="2310" max="2310" width="12.625" bestFit="1" customWidth="1"/>
    <col min="2566" max="2566" width="12.625" bestFit="1" customWidth="1"/>
    <col min="2822" max="2822" width="12.625" bestFit="1" customWidth="1"/>
    <col min="3078" max="3078" width="12.625" bestFit="1" customWidth="1"/>
    <col min="3334" max="3334" width="12.625" bestFit="1" customWidth="1"/>
    <col min="3590" max="3590" width="12.625" bestFit="1" customWidth="1"/>
    <col min="3846" max="3846" width="12.625" bestFit="1" customWidth="1"/>
    <col min="4102" max="4102" width="12.625" bestFit="1" customWidth="1"/>
    <col min="4358" max="4358" width="12.625" bestFit="1" customWidth="1"/>
    <col min="4614" max="4614" width="12.625" bestFit="1" customWidth="1"/>
    <col min="4870" max="4870" width="12.625" bestFit="1" customWidth="1"/>
    <col min="5126" max="5126" width="12.625" bestFit="1" customWidth="1"/>
    <col min="5382" max="5382" width="12.625" bestFit="1" customWidth="1"/>
    <col min="5638" max="5638" width="12.625" bestFit="1" customWidth="1"/>
    <col min="5894" max="5894" width="12.625" bestFit="1" customWidth="1"/>
    <col min="6150" max="6150" width="12.625" bestFit="1" customWidth="1"/>
    <col min="6406" max="6406" width="12.625" bestFit="1" customWidth="1"/>
    <col min="6662" max="6662" width="12.625" bestFit="1" customWidth="1"/>
    <col min="6918" max="6918" width="12.625" bestFit="1" customWidth="1"/>
    <col min="7174" max="7174" width="12.625" bestFit="1" customWidth="1"/>
    <col min="7430" max="7430" width="12.625" bestFit="1" customWidth="1"/>
    <col min="7686" max="7686" width="12.625" bestFit="1" customWidth="1"/>
    <col min="7942" max="7942" width="12.625" bestFit="1" customWidth="1"/>
    <col min="8198" max="8198" width="12.625" bestFit="1" customWidth="1"/>
    <col min="8454" max="8454" width="12.625" bestFit="1" customWidth="1"/>
    <col min="8710" max="8710" width="12.625" bestFit="1" customWidth="1"/>
    <col min="8966" max="8966" width="12.625" bestFit="1" customWidth="1"/>
    <col min="9222" max="9222" width="12.625" bestFit="1" customWidth="1"/>
    <col min="9478" max="9478" width="12.625" bestFit="1" customWidth="1"/>
    <col min="9734" max="9734" width="12.625" bestFit="1" customWidth="1"/>
    <col min="9990" max="9990" width="12.625" bestFit="1" customWidth="1"/>
    <col min="10246" max="10246" width="12.625" bestFit="1" customWidth="1"/>
    <col min="10502" max="10502" width="12.625" bestFit="1" customWidth="1"/>
    <col min="10758" max="10758" width="12.625" bestFit="1" customWidth="1"/>
    <col min="11014" max="11014" width="12.625" bestFit="1" customWidth="1"/>
    <col min="11270" max="11270" width="12.625" bestFit="1" customWidth="1"/>
    <col min="11526" max="11526" width="12.625" bestFit="1" customWidth="1"/>
    <col min="11782" max="11782" width="12.625" bestFit="1" customWidth="1"/>
    <col min="12038" max="12038" width="12.625" bestFit="1" customWidth="1"/>
    <col min="12294" max="12294" width="12.625" bestFit="1" customWidth="1"/>
    <col min="12550" max="12550" width="12.625" bestFit="1" customWidth="1"/>
    <col min="12806" max="12806" width="12.625" bestFit="1" customWidth="1"/>
    <col min="13062" max="13062" width="12.625" bestFit="1" customWidth="1"/>
    <col min="13318" max="13318" width="12.625" bestFit="1" customWidth="1"/>
    <col min="13574" max="13574" width="12.625" bestFit="1" customWidth="1"/>
    <col min="13830" max="13830" width="12.625" bestFit="1" customWidth="1"/>
    <col min="14086" max="14086" width="12.625" bestFit="1" customWidth="1"/>
    <col min="14342" max="14342" width="12.625" bestFit="1" customWidth="1"/>
    <col min="14598" max="14598" width="12.625" bestFit="1" customWidth="1"/>
    <col min="14854" max="14854" width="12.625" bestFit="1" customWidth="1"/>
    <col min="15110" max="15110" width="12.625" bestFit="1" customWidth="1"/>
    <col min="15366" max="15366" width="12.625" bestFit="1" customWidth="1"/>
    <col min="15622" max="15622" width="12.625" bestFit="1" customWidth="1"/>
    <col min="15878" max="15878" width="12.625" bestFit="1" customWidth="1"/>
    <col min="16134" max="16134" width="12.625" bestFit="1" customWidth="1"/>
  </cols>
  <sheetData>
    <row r="1" spans="1:22" s="3" customFormat="1">
      <c r="A1" s="304" t="s">
        <v>85</v>
      </c>
      <c r="B1" s="305" t="s">
        <v>86</v>
      </c>
      <c r="C1" s="305" t="s">
        <v>87</v>
      </c>
      <c r="D1" s="305" t="s">
        <v>88</v>
      </c>
      <c r="E1" s="305" t="s">
        <v>89</v>
      </c>
      <c r="F1" s="306" t="s">
        <v>90</v>
      </c>
      <c r="G1" s="14" t="s">
        <v>91</v>
      </c>
      <c r="H1" s="15" t="s">
        <v>92</v>
      </c>
      <c r="I1" s="15" t="s">
        <v>93</v>
      </c>
      <c r="J1" s="13" t="s">
        <v>94</v>
      </c>
      <c r="K1" s="13" t="s">
        <v>95</v>
      </c>
      <c r="L1" s="10" t="s">
        <v>96</v>
      </c>
      <c r="M1" s="10" t="s">
        <v>97</v>
      </c>
      <c r="N1" s="269" t="s">
        <v>98</v>
      </c>
      <c r="O1" s="11" t="s">
        <v>99</v>
      </c>
      <c r="P1" s="12" t="s">
        <v>100</v>
      </c>
      <c r="Q1" s="360">
        <f>D2</f>
        <v>0</v>
      </c>
      <c r="R1" s="360"/>
      <c r="S1" s="9" t="s">
        <v>101</v>
      </c>
      <c r="T1" s="9">
        <f>E2</f>
        <v>0</v>
      </c>
      <c r="U1" s="16"/>
      <c r="V1" s="16"/>
    </row>
    <row r="2" spans="1:22" ht="15" customHeight="1">
      <c r="A2" s="117"/>
      <c r="B2" s="118"/>
      <c r="C2" s="118"/>
      <c r="D2" s="119"/>
      <c r="E2" s="120"/>
      <c r="F2" s="119"/>
      <c r="G2" s="119"/>
      <c r="H2" s="119"/>
      <c r="I2" s="119"/>
      <c r="J2" s="121"/>
      <c r="K2" s="121"/>
      <c r="L2" s="122"/>
      <c r="M2" s="122"/>
      <c r="N2" s="122"/>
      <c r="O2" s="120" t="str">
        <f>IF(A2="","","JPN")</f>
        <v/>
      </c>
      <c r="P2" s="6" t="str">
        <f>B2&amp;" "&amp;C2</f>
        <v xml:space="preserve"> </v>
      </c>
      <c r="Q2">
        <f>A2</f>
        <v>0</v>
      </c>
      <c r="R2">
        <f>F2</f>
        <v>0</v>
      </c>
      <c r="S2" s="4" t="str">
        <f>J2&amp;" "&amp;K2</f>
        <v xml:space="preserve"> </v>
      </c>
      <c r="T2" s="4" t="str">
        <f>L2&amp;" "&amp;M2</f>
        <v xml:space="preserve"> </v>
      </c>
      <c r="U2" t="str">
        <f>LEFT(N2,4)</f>
        <v/>
      </c>
      <c r="V2" s="18" t="str">
        <f>O2</f>
        <v/>
      </c>
    </row>
    <row r="3" spans="1:22" ht="15" customHeight="1">
      <c r="A3" s="117"/>
      <c r="B3" s="118"/>
      <c r="C3" s="118"/>
      <c r="D3" s="119"/>
      <c r="E3" s="120"/>
      <c r="F3" s="119"/>
      <c r="G3" s="119"/>
      <c r="H3" s="119"/>
      <c r="I3" s="119"/>
      <c r="J3" s="121"/>
      <c r="K3" s="121"/>
      <c r="L3" s="122"/>
      <c r="M3" s="122"/>
      <c r="N3" s="122"/>
      <c r="O3" s="120" t="str">
        <f t="shared" ref="O3:O66" si="0">IF(A3="","","JPN")</f>
        <v/>
      </c>
      <c r="P3" s="6" t="str">
        <f t="shared" ref="P3" si="1">B3&amp;" "&amp;C3</f>
        <v xml:space="preserve"> </v>
      </c>
      <c r="Q3">
        <f t="shared" ref="Q3" si="2">A3</f>
        <v>0</v>
      </c>
      <c r="R3">
        <f t="shared" ref="R3" si="3">F3</f>
        <v>0</v>
      </c>
      <c r="S3" s="4" t="str">
        <f t="shared" ref="S3" si="4">J3&amp;" "&amp;K3</f>
        <v xml:space="preserve"> </v>
      </c>
      <c r="T3" s="4" t="str">
        <f t="shared" ref="T3" si="5">L3&amp;" "&amp;M3</f>
        <v xml:space="preserve"> </v>
      </c>
      <c r="U3" t="str">
        <f t="shared" ref="U3" si="6">LEFT(N3,4)</f>
        <v/>
      </c>
      <c r="V3" s="18" t="str">
        <f t="shared" ref="V3" si="7">O3</f>
        <v/>
      </c>
    </row>
    <row r="4" spans="1:22" ht="15" customHeight="1">
      <c r="A4" s="117"/>
      <c r="B4" s="123"/>
      <c r="C4" s="123"/>
      <c r="D4" s="119"/>
      <c r="E4" s="119"/>
      <c r="F4" s="119"/>
      <c r="G4" s="119"/>
      <c r="H4" s="119"/>
      <c r="I4" s="119"/>
      <c r="J4" s="123"/>
      <c r="K4" s="123"/>
      <c r="L4" s="123"/>
      <c r="M4" s="123"/>
      <c r="N4" s="123"/>
      <c r="O4" s="119" t="str">
        <f t="shared" si="0"/>
        <v/>
      </c>
      <c r="P4" s="6" t="str">
        <f t="shared" ref="P4:P5" si="8">B4&amp;" "&amp;C4</f>
        <v xml:space="preserve"> </v>
      </c>
      <c r="Q4">
        <f t="shared" ref="Q4:Q5" si="9">A4</f>
        <v>0</v>
      </c>
      <c r="R4">
        <f t="shared" ref="R4:R5" si="10">F4</f>
        <v>0</v>
      </c>
      <c r="S4" s="4" t="str">
        <f t="shared" ref="S4:S5" si="11">J4&amp;" "&amp;K4</f>
        <v xml:space="preserve"> </v>
      </c>
      <c r="T4" s="4" t="str">
        <f t="shared" ref="T4:T5" si="12">L4&amp;" "&amp;M4</f>
        <v xml:space="preserve"> </v>
      </c>
      <c r="U4" t="str">
        <f t="shared" ref="U4:U5" si="13">LEFT(N4,4)</f>
        <v/>
      </c>
      <c r="V4" s="18" t="str">
        <f t="shared" ref="V4:V5" si="14">O4</f>
        <v/>
      </c>
    </row>
    <row r="5" spans="1:22" ht="15" customHeight="1">
      <c r="A5" s="117"/>
      <c r="B5" s="123"/>
      <c r="C5" s="123"/>
      <c r="D5" s="119"/>
      <c r="E5" s="119"/>
      <c r="F5" s="119"/>
      <c r="G5" s="119"/>
      <c r="H5" s="119"/>
      <c r="I5" s="119"/>
      <c r="J5" s="123"/>
      <c r="K5" s="123"/>
      <c r="L5" s="123"/>
      <c r="M5" s="123"/>
      <c r="N5" s="123"/>
      <c r="O5" s="119" t="str">
        <f t="shared" si="0"/>
        <v/>
      </c>
      <c r="P5" s="6" t="str">
        <f t="shared" si="8"/>
        <v xml:space="preserve"> </v>
      </c>
      <c r="Q5">
        <f t="shared" si="9"/>
        <v>0</v>
      </c>
      <c r="R5">
        <f t="shared" si="10"/>
        <v>0</v>
      </c>
      <c r="S5" s="4" t="str">
        <f t="shared" si="11"/>
        <v xml:space="preserve"> </v>
      </c>
      <c r="T5" s="4" t="str">
        <f t="shared" si="12"/>
        <v xml:space="preserve"> </v>
      </c>
      <c r="U5" t="str">
        <f t="shared" si="13"/>
        <v/>
      </c>
      <c r="V5" s="18" t="str">
        <f t="shared" si="14"/>
        <v/>
      </c>
    </row>
    <row r="6" spans="1:22" ht="15" customHeight="1">
      <c r="A6" s="117"/>
      <c r="B6" s="123"/>
      <c r="C6" s="123"/>
      <c r="D6" s="119"/>
      <c r="E6" s="119"/>
      <c r="F6" s="119"/>
      <c r="G6" s="119"/>
      <c r="H6" s="119"/>
      <c r="I6" s="119"/>
      <c r="J6" s="123"/>
      <c r="K6" s="123"/>
      <c r="L6" s="123"/>
      <c r="M6" s="123"/>
      <c r="N6" s="123"/>
      <c r="O6" s="119" t="str">
        <f t="shared" si="0"/>
        <v/>
      </c>
      <c r="P6" s="6" t="str">
        <f t="shared" ref="P6:P9" si="15">B6&amp;" "&amp;C6</f>
        <v xml:space="preserve"> </v>
      </c>
      <c r="Q6">
        <f t="shared" ref="Q6:Q9" si="16">A6</f>
        <v>0</v>
      </c>
      <c r="R6">
        <f t="shared" ref="R6:R9" si="17">F6</f>
        <v>0</v>
      </c>
      <c r="S6" s="4" t="str">
        <f t="shared" ref="S6:S9" si="18">J6&amp;" "&amp;K6</f>
        <v xml:space="preserve"> </v>
      </c>
      <c r="T6" s="4" t="str">
        <f t="shared" ref="T6:T9" si="19">L6&amp;" "&amp;M6</f>
        <v xml:space="preserve"> </v>
      </c>
      <c r="U6" t="str">
        <f t="shared" ref="U6:U9" si="20">LEFT(N6,4)</f>
        <v/>
      </c>
      <c r="V6" s="18" t="str">
        <f t="shared" ref="V6:V9" si="21">O6</f>
        <v/>
      </c>
    </row>
    <row r="7" spans="1:22" ht="15" customHeight="1">
      <c r="A7" s="117"/>
      <c r="B7" s="123"/>
      <c r="C7" s="123"/>
      <c r="D7" s="119"/>
      <c r="E7" s="119"/>
      <c r="F7" s="119"/>
      <c r="G7" s="119"/>
      <c r="H7" s="119"/>
      <c r="I7" s="119"/>
      <c r="J7" s="123"/>
      <c r="K7" s="123"/>
      <c r="L7" s="123"/>
      <c r="M7" s="123"/>
      <c r="N7" s="123"/>
      <c r="O7" s="119" t="str">
        <f t="shared" si="0"/>
        <v/>
      </c>
      <c r="P7" s="6" t="str">
        <f t="shared" si="15"/>
        <v xml:space="preserve"> </v>
      </c>
      <c r="Q7">
        <f t="shared" si="16"/>
        <v>0</v>
      </c>
      <c r="R7">
        <f t="shared" si="17"/>
        <v>0</v>
      </c>
      <c r="S7" s="4" t="str">
        <f t="shared" si="18"/>
        <v xml:space="preserve"> </v>
      </c>
      <c r="T7" s="4" t="str">
        <f t="shared" si="19"/>
        <v xml:space="preserve"> </v>
      </c>
      <c r="U7" t="str">
        <f t="shared" si="20"/>
        <v/>
      </c>
      <c r="V7" s="18" t="str">
        <f t="shared" si="21"/>
        <v/>
      </c>
    </row>
    <row r="8" spans="1:22" ht="15" customHeight="1">
      <c r="A8" s="117"/>
      <c r="B8" s="123"/>
      <c r="C8" s="123"/>
      <c r="D8" s="119"/>
      <c r="E8" s="119"/>
      <c r="F8" s="119"/>
      <c r="G8" s="119"/>
      <c r="H8" s="119"/>
      <c r="I8" s="119"/>
      <c r="J8" s="123"/>
      <c r="K8" s="123"/>
      <c r="L8" s="123"/>
      <c r="M8" s="123"/>
      <c r="N8" s="123"/>
      <c r="O8" s="119" t="str">
        <f t="shared" si="0"/>
        <v/>
      </c>
      <c r="P8" s="6" t="str">
        <f t="shared" si="15"/>
        <v xml:space="preserve"> </v>
      </c>
      <c r="Q8">
        <f t="shared" si="16"/>
        <v>0</v>
      </c>
      <c r="R8">
        <f t="shared" si="17"/>
        <v>0</v>
      </c>
      <c r="S8" s="4" t="str">
        <f t="shared" si="18"/>
        <v xml:space="preserve"> </v>
      </c>
      <c r="T8" s="4" t="str">
        <f t="shared" si="19"/>
        <v xml:space="preserve"> </v>
      </c>
      <c r="U8" t="str">
        <f t="shared" si="20"/>
        <v/>
      </c>
      <c r="V8" s="18" t="str">
        <f t="shared" si="21"/>
        <v/>
      </c>
    </row>
    <row r="9" spans="1:22" ht="15" customHeight="1">
      <c r="A9" s="117"/>
      <c r="B9" s="123"/>
      <c r="C9" s="123"/>
      <c r="D9" s="119"/>
      <c r="E9" s="119"/>
      <c r="F9" s="119"/>
      <c r="G9" s="119"/>
      <c r="H9" s="119"/>
      <c r="I9" s="119"/>
      <c r="J9" s="123"/>
      <c r="K9" s="123"/>
      <c r="L9" s="123"/>
      <c r="M9" s="123"/>
      <c r="N9" s="123"/>
      <c r="O9" s="119" t="str">
        <f t="shared" si="0"/>
        <v/>
      </c>
      <c r="P9" s="6" t="str">
        <f t="shared" si="15"/>
        <v xml:space="preserve"> </v>
      </c>
      <c r="Q9">
        <f t="shared" si="16"/>
        <v>0</v>
      </c>
      <c r="R9">
        <f t="shared" si="17"/>
        <v>0</v>
      </c>
      <c r="S9" s="4" t="str">
        <f t="shared" si="18"/>
        <v xml:space="preserve"> </v>
      </c>
      <c r="T9" s="4" t="str">
        <f t="shared" si="19"/>
        <v xml:space="preserve"> </v>
      </c>
      <c r="U9" t="str">
        <f t="shared" si="20"/>
        <v/>
      </c>
      <c r="V9" s="18" t="str">
        <f t="shared" si="21"/>
        <v/>
      </c>
    </row>
    <row r="10" spans="1:22" ht="15" customHeight="1">
      <c r="A10" s="117"/>
      <c r="B10" s="123"/>
      <c r="C10" s="123"/>
      <c r="D10" s="119"/>
      <c r="E10" s="119"/>
      <c r="F10" s="119"/>
      <c r="G10" s="119"/>
      <c r="H10" s="119"/>
      <c r="I10" s="119"/>
      <c r="J10" s="123"/>
      <c r="K10" s="123"/>
      <c r="L10" s="123"/>
      <c r="M10" s="123"/>
      <c r="N10" s="123"/>
      <c r="O10" s="119" t="str">
        <f t="shared" si="0"/>
        <v/>
      </c>
      <c r="P10" s="6" t="str">
        <f t="shared" ref="P10:P73" si="22">B10&amp;" "&amp;C10</f>
        <v xml:space="preserve"> </v>
      </c>
      <c r="Q10">
        <f t="shared" ref="Q10:Q73" si="23">A10</f>
        <v>0</v>
      </c>
      <c r="R10">
        <f t="shared" ref="R10:R73" si="24">F10</f>
        <v>0</v>
      </c>
      <c r="S10" s="4" t="str">
        <f t="shared" ref="S10:S73" si="25">J10&amp;" "&amp;K10</f>
        <v xml:space="preserve"> </v>
      </c>
      <c r="T10" s="4" t="str">
        <f t="shared" ref="T10:T73" si="26">L10&amp;" "&amp;M10</f>
        <v xml:space="preserve"> </v>
      </c>
      <c r="U10" t="str">
        <f t="shared" ref="U10:U73" si="27">LEFT(N10,4)</f>
        <v/>
      </c>
      <c r="V10" s="18" t="str">
        <f t="shared" ref="V10:V73" si="28">O10</f>
        <v/>
      </c>
    </row>
    <row r="11" spans="1:22" ht="15" customHeight="1">
      <c r="A11" s="117"/>
      <c r="B11" s="123"/>
      <c r="C11" s="123"/>
      <c r="D11" s="119"/>
      <c r="E11" s="119"/>
      <c r="F11" s="119"/>
      <c r="G11" s="119"/>
      <c r="H11" s="119"/>
      <c r="I11" s="119"/>
      <c r="J11" s="123"/>
      <c r="K11" s="123"/>
      <c r="L11" s="123"/>
      <c r="M11" s="123"/>
      <c r="N11" s="123"/>
      <c r="O11" s="119" t="str">
        <f t="shared" si="0"/>
        <v/>
      </c>
      <c r="P11" s="6" t="str">
        <f t="shared" si="22"/>
        <v xml:space="preserve"> </v>
      </c>
      <c r="Q11">
        <f t="shared" si="23"/>
        <v>0</v>
      </c>
      <c r="R11">
        <f t="shared" si="24"/>
        <v>0</v>
      </c>
      <c r="S11" s="4" t="str">
        <f t="shared" si="25"/>
        <v xml:space="preserve"> </v>
      </c>
      <c r="T11" s="4" t="str">
        <f t="shared" si="26"/>
        <v xml:space="preserve"> </v>
      </c>
      <c r="U11" t="str">
        <f t="shared" si="27"/>
        <v/>
      </c>
      <c r="V11" s="18" t="str">
        <f t="shared" si="28"/>
        <v/>
      </c>
    </row>
    <row r="12" spans="1:22" ht="15" customHeight="1">
      <c r="A12" s="117"/>
      <c r="B12" s="123"/>
      <c r="C12" s="123"/>
      <c r="D12" s="119"/>
      <c r="E12" s="119"/>
      <c r="F12" s="119"/>
      <c r="G12" s="119"/>
      <c r="H12" s="119"/>
      <c r="I12" s="119"/>
      <c r="J12" s="123"/>
      <c r="K12" s="123"/>
      <c r="L12" s="123"/>
      <c r="M12" s="123"/>
      <c r="N12" s="123"/>
      <c r="O12" s="119" t="str">
        <f t="shared" si="0"/>
        <v/>
      </c>
      <c r="P12" s="6" t="str">
        <f t="shared" si="22"/>
        <v xml:space="preserve"> </v>
      </c>
      <c r="Q12">
        <f t="shared" si="23"/>
        <v>0</v>
      </c>
      <c r="R12">
        <f t="shared" si="24"/>
        <v>0</v>
      </c>
      <c r="S12" s="4" t="str">
        <f t="shared" si="25"/>
        <v xml:space="preserve"> </v>
      </c>
      <c r="T12" s="4" t="str">
        <f t="shared" si="26"/>
        <v xml:space="preserve"> </v>
      </c>
      <c r="U12" t="str">
        <f t="shared" si="27"/>
        <v/>
      </c>
      <c r="V12" s="18" t="str">
        <f t="shared" si="28"/>
        <v/>
      </c>
    </row>
    <row r="13" spans="1:22" ht="15" customHeight="1">
      <c r="A13" s="117"/>
      <c r="B13" s="123"/>
      <c r="C13" s="123"/>
      <c r="D13" s="119"/>
      <c r="E13" s="119"/>
      <c r="F13" s="119"/>
      <c r="G13" s="119"/>
      <c r="H13" s="119"/>
      <c r="I13" s="119"/>
      <c r="J13" s="123"/>
      <c r="K13" s="123"/>
      <c r="L13" s="123"/>
      <c r="M13" s="123"/>
      <c r="N13" s="123"/>
      <c r="O13" s="119" t="str">
        <f t="shared" si="0"/>
        <v/>
      </c>
      <c r="P13" s="6" t="str">
        <f t="shared" si="22"/>
        <v xml:space="preserve"> </v>
      </c>
      <c r="Q13">
        <f t="shared" si="23"/>
        <v>0</v>
      </c>
      <c r="R13">
        <f t="shared" si="24"/>
        <v>0</v>
      </c>
      <c r="S13" s="4" t="str">
        <f t="shared" si="25"/>
        <v xml:space="preserve"> </v>
      </c>
      <c r="T13" s="4" t="str">
        <f t="shared" si="26"/>
        <v xml:space="preserve"> </v>
      </c>
      <c r="U13" t="str">
        <f t="shared" si="27"/>
        <v/>
      </c>
      <c r="V13" s="18" t="str">
        <f t="shared" si="28"/>
        <v/>
      </c>
    </row>
    <row r="14" spans="1:22" ht="15" customHeight="1">
      <c r="A14" s="117"/>
      <c r="B14" s="123"/>
      <c r="C14" s="123"/>
      <c r="D14" s="119"/>
      <c r="E14" s="119"/>
      <c r="F14" s="119"/>
      <c r="G14" s="119"/>
      <c r="H14" s="119"/>
      <c r="I14" s="119"/>
      <c r="J14" s="123"/>
      <c r="K14" s="123"/>
      <c r="L14" s="123"/>
      <c r="M14" s="123"/>
      <c r="N14" s="123"/>
      <c r="O14" s="119" t="str">
        <f t="shared" si="0"/>
        <v/>
      </c>
      <c r="P14" s="6" t="str">
        <f t="shared" si="22"/>
        <v xml:space="preserve"> </v>
      </c>
      <c r="Q14">
        <f t="shared" si="23"/>
        <v>0</v>
      </c>
      <c r="R14">
        <f t="shared" si="24"/>
        <v>0</v>
      </c>
      <c r="S14" s="4" t="str">
        <f t="shared" si="25"/>
        <v xml:space="preserve"> </v>
      </c>
      <c r="T14" s="4" t="str">
        <f t="shared" si="26"/>
        <v xml:space="preserve"> </v>
      </c>
      <c r="U14" t="str">
        <f t="shared" si="27"/>
        <v/>
      </c>
      <c r="V14" s="18" t="str">
        <f t="shared" si="28"/>
        <v/>
      </c>
    </row>
    <row r="15" spans="1:22" ht="15" customHeight="1">
      <c r="A15" s="117"/>
      <c r="B15" s="123"/>
      <c r="C15" s="123"/>
      <c r="D15" s="119"/>
      <c r="E15" s="119"/>
      <c r="F15" s="119"/>
      <c r="G15" s="119"/>
      <c r="H15" s="119"/>
      <c r="I15" s="119"/>
      <c r="J15" s="123"/>
      <c r="K15" s="123"/>
      <c r="L15" s="123"/>
      <c r="M15" s="123"/>
      <c r="N15" s="123"/>
      <c r="O15" s="119" t="str">
        <f t="shared" si="0"/>
        <v/>
      </c>
      <c r="P15" s="6" t="str">
        <f t="shared" si="22"/>
        <v xml:space="preserve"> </v>
      </c>
      <c r="Q15">
        <f t="shared" si="23"/>
        <v>0</v>
      </c>
      <c r="R15">
        <f t="shared" si="24"/>
        <v>0</v>
      </c>
      <c r="S15" s="4" t="str">
        <f t="shared" si="25"/>
        <v xml:space="preserve"> </v>
      </c>
      <c r="T15" s="4" t="str">
        <f t="shared" si="26"/>
        <v xml:space="preserve"> </v>
      </c>
      <c r="U15" t="str">
        <f t="shared" si="27"/>
        <v/>
      </c>
      <c r="V15" s="18" t="str">
        <f t="shared" si="28"/>
        <v/>
      </c>
    </row>
    <row r="16" spans="1:22" ht="15" customHeight="1">
      <c r="A16" s="117"/>
      <c r="B16" s="123"/>
      <c r="C16" s="123"/>
      <c r="D16" s="119"/>
      <c r="E16" s="119"/>
      <c r="F16" s="119"/>
      <c r="G16" s="119"/>
      <c r="H16" s="119"/>
      <c r="I16" s="119"/>
      <c r="J16" s="123"/>
      <c r="K16" s="123"/>
      <c r="L16" s="123"/>
      <c r="M16" s="123"/>
      <c r="N16" s="123"/>
      <c r="O16" s="119" t="str">
        <f t="shared" si="0"/>
        <v/>
      </c>
      <c r="P16" s="6" t="str">
        <f t="shared" si="22"/>
        <v xml:space="preserve"> </v>
      </c>
      <c r="Q16">
        <f t="shared" si="23"/>
        <v>0</v>
      </c>
      <c r="R16">
        <f t="shared" si="24"/>
        <v>0</v>
      </c>
      <c r="S16" s="4" t="str">
        <f>J17&amp;" "&amp;K16</f>
        <v xml:space="preserve"> </v>
      </c>
      <c r="T16" s="4" t="str">
        <f t="shared" si="26"/>
        <v xml:space="preserve"> </v>
      </c>
      <c r="U16" t="str">
        <f t="shared" si="27"/>
        <v/>
      </c>
      <c r="V16" s="18" t="str">
        <f t="shared" si="28"/>
        <v/>
      </c>
    </row>
    <row r="17" spans="1:22" ht="15" customHeight="1">
      <c r="A17" s="117"/>
      <c r="B17" s="123"/>
      <c r="C17" s="123"/>
      <c r="D17" s="119"/>
      <c r="E17" s="119"/>
      <c r="F17" s="119"/>
      <c r="G17" s="119"/>
      <c r="H17" s="119"/>
      <c r="I17" s="119"/>
      <c r="J17" s="123"/>
      <c r="K17" s="123"/>
      <c r="L17" s="123"/>
      <c r="M17" s="123"/>
      <c r="N17" s="123"/>
      <c r="O17" s="119" t="str">
        <f t="shared" si="0"/>
        <v/>
      </c>
      <c r="P17" s="6" t="str">
        <f t="shared" si="22"/>
        <v xml:space="preserve"> </v>
      </c>
      <c r="Q17">
        <f t="shared" si="23"/>
        <v>0</v>
      </c>
      <c r="R17">
        <f t="shared" si="24"/>
        <v>0</v>
      </c>
      <c r="S17" s="4" t="e">
        <f>#REF!&amp;" "&amp;K17</f>
        <v>#REF!</v>
      </c>
      <c r="T17" s="4" t="str">
        <f t="shared" si="26"/>
        <v xml:space="preserve"> </v>
      </c>
      <c r="U17" t="str">
        <f t="shared" si="27"/>
        <v/>
      </c>
      <c r="V17" s="18" t="str">
        <f t="shared" si="28"/>
        <v/>
      </c>
    </row>
    <row r="18" spans="1:22" ht="15" customHeight="1">
      <c r="A18" s="117"/>
      <c r="B18" s="123"/>
      <c r="C18" s="123"/>
      <c r="D18" s="119"/>
      <c r="E18" s="119"/>
      <c r="F18" s="119"/>
      <c r="G18" s="119"/>
      <c r="H18" s="119"/>
      <c r="I18" s="119"/>
      <c r="J18" s="123"/>
      <c r="K18" s="123"/>
      <c r="L18" s="123"/>
      <c r="M18" s="123"/>
      <c r="N18" s="123"/>
      <c r="O18" s="119" t="str">
        <f t="shared" si="0"/>
        <v/>
      </c>
      <c r="P18" s="6" t="str">
        <f t="shared" si="22"/>
        <v xml:space="preserve"> </v>
      </c>
      <c r="Q18">
        <f t="shared" si="23"/>
        <v>0</v>
      </c>
      <c r="R18">
        <f t="shared" si="24"/>
        <v>0</v>
      </c>
      <c r="S18" s="4" t="str">
        <f t="shared" si="25"/>
        <v xml:space="preserve"> </v>
      </c>
      <c r="T18" s="4" t="str">
        <f t="shared" si="26"/>
        <v xml:space="preserve"> </v>
      </c>
      <c r="U18" t="str">
        <f t="shared" si="27"/>
        <v/>
      </c>
      <c r="V18" s="18" t="str">
        <f t="shared" si="28"/>
        <v/>
      </c>
    </row>
    <row r="19" spans="1:22" ht="15" customHeight="1">
      <c r="A19" s="117"/>
      <c r="B19" s="123"/>
      <c r="C19" s="123"/>
      <c r="D19" s="119"/>
      <c r="E19" s="119"/>
      <c r="F19" s="119"/>
      <c r="G19" s="119"/>
      <c r="H19" s="119"/>
      <c r="I19" s="119"/>
      <c r="J19" s="123"/>
      <c r="K19" s="123"/>
      <c r="L19" s="123"/>
      <c r="M19" s="123"/>
      <c r="N19" s="123"/>
      <c r="O19" s="119" t="str">
        <f t="shared" si="0"/>
        <v/>
      </c>
      <c r="P19" s="6" t="str">
        <f t="shared" si="22"/>
        <v xml:space="preserve"> </v>
      </c>
      <c r="Q19">
        <f t="shared" si="23"/>
        <v>0</v>
      </c>
      <c r="R19">
        <f t="shared" si="24"/>
        <v>0</v>
      </c>
      <c r="S19" s="4" t="str">
        <f t="shared" si="25"/>
        <v xml:space="preserve"> </v>
      </c>
      <c r="T19" s="4" t="str">
        <f t="shared" si="26"/>
        <v xml:space="preserve"> </v>
      </c>
      <c r="U19" t="str">
        <f t="shared" si="27"/>
        <v/>
      </c>
      <c r="V19" s="18" t="str">
        <f t="shared" si="28"/>
        <v/>
      </c>
    </row>
    <row r="20" spans="1:22" ht="15" customHeight="1">
      <c r="A20" s="117"/>
      <c r="B20" s="123"/>
      <c r="C20" s="123"/>
      <c r="D20" s="119"/>
      <c r="E20" s="119"/>
      <c r="F20" s="119"/>
      <c r="G20" s="119"/>
      <c r="H20" s="119"/>
      <c r="I20" s="119"/>
      <c r="J20" s="123"/>
      <c r="K20" s="123"/>
      <c r="L20" s="123"/>
      <c r="M20" s="123"/>
      <c r="N20" s="123"/>
      <c r="O20" s="119" t="str">
        <f t="shared" si="0"/>
        <v/>
      </c>
      <c r="P20" s="6" t="str">
        <f t="shared" si="22"/>
        <v xml:space="preserve"> </v>
      </c>
      <c r="Q20">
        <f t="shared" si="23"/>
        <v>0</v>
      </c>
      <c r="R20">
        <f t="shared" si="24"/>
        <v>0</v>
      </c>
      <c r="S20" s="4" t="str">
        <f t="shared" si="25"/>
        <v xml:space="preserve"> </v>
      </c>
      <c r="T20" s="4" t="str">
        <f t="shared" si="26"/>
        <v xml:space="preserve"> </v>
      </c>
      <c r="U20" t="str">
        <f t="shared" si="27"/>
        <v/>
      </c>
      <c r="V20" s="18" t="str">
        <f t="shared" si="28"/>
        <v/>
      </c>
    </row>
    <row r="21" spans="1:22" ht="15" customHeight="1">
      <c r="A21" s="117"/>
      <c r="B21" s="123"/>
      <c r="C21" s="123"/>
      <c r="D21" s="119"/>
      <c r="E21" s="119"/>
      <c r="F21" s="119"/>
      <c r="G21" s="119"/>
      <c r="H21" s="119"/>
      <c r="I21" s="119"/>
      <c r="J21" s="123"/>
      <c r="K21" s="123"/>
      <c r="L21" s="123"/>
      <c r="M21" s="123"/>
      <c r="N21" s="123"/>
      <c r="O21" s="119" t="str">
        <f t="shared" si="0"/>
        <v/>
      </c>
      <c r="P21" s="6" t="str">
        <f t="shared" si="22"/>
        <v xml:space="preserve"> </v>
      </c>
      <c r="Q21">
        <f t="shared" si="23"/>
        <v>0</v>
      </c>
      <c r="R21">
        <f t="shared" si="24"/>
        <v>0</v>
      </c>
      <c r="S21" s="4" t="str">
        <f t="shared" si="25"/>
        <v xml:space="preserve"> </v>
      </c>
      <c r="T21" s="4" t="str">
        <f t="shared" si="26"/>
        <v xml:space="preserve"> </v>
      </c>
      <c r="U21" t="str">
        <f t="shared" si="27"/>
        <v/>
      </c>
      <c r="V21" s="18" t="str">
        <f t="shared" si="28"/>
        <v/>
      </c>
    </row>
    <row r="22" spans="1:22" ht="15" customHeight="1">
      <c r="A22" s="117"/>
      <c r="B22" s="123"/>
      <c r="C22" s="123"/>
      <c r="D22" s="119"/>
      <c r="E22" s="119"/>
      <c r="F22" s="119"/>
      <c r="G22" s="119"/>
      <c r="H22" s="119"/>
      <c r="I22" s="119"/>
      <c r="J22" s="123"/>
      <c r="K22" s="123"/>
      <c r="L22" s="123"/>
      <c r="M22" s="123"/>
      <c r="N22" s="123"/>
      <c r="O22" s="119" t="str">
        <f t="shared" si="0"/>
        <v/>
      </c>
      <c r="P22" s="6" t="str">
        <f t="shared" si="22"/>
        <v xml:space="preserve"> </v>
      </c>
      <c r="Q22">
        <f t="shared" si="23"/>
        <v>0</v>
      </c>
      <c r="R22">
        <f t="shared" si="24"/>
        <v>0</v>
      </c>
      <c r="S22" s="4" t="str">
        <f t="shared" si="25"/>
        <v xml:space="preserve"> </v>
      </c>
      <c r="T22" s="4" t="str">
        <f t="shared" si="26"/>
        <v xml:space="preserve"> </v>
      </c>
      <c r="U22" t="str">
        <f t="shared" si="27"/>
        <v/>
      </c>
      <c r="V22" s="18" t="str">
        <f t="shared" si="28"/>
        <v/>
      </c>
    </row>
    <row r="23" spans="1:22" ht="15" customHeight="1">
      <c r="A23" s="117"/>
      <c r="B23" s="123"/>
      <c r="C23" s="123"/>
      <c r="D23" s="119"/>
      <c r="E23" s="119"/>
      <c r="F23" s="119"/>
      <c r="G23" s="119"/>
      <c r="H23" s="119"/>
      <c r="I23" s="119"/>
      <c r="J23" s="123"/>
      <c r="K23" s="123"/>
      <c r="L23" s="123"/>
      <c r="M23" s="123"/>
      <c r="N23" s="123"/>
      <c r="O23" s="119" t="str">
        <f t="shared" si="0"/>
        <v/>
      </c>
      <c r="P23" s="6" t="str">
        <f t="shared" si="22"/>
        <v xml:space="preserve"> </v>
      </c>
      <c r="Q23">
        <f t="shared" si="23"/>
        <v>0</v>
      </c>
      <c r="R23">
        <f t="shared" si="24"/>
        <v>0</v>
      </c>
      <c r="S23" s="4" t="str">
        <f t="shared" si="25"/>
        <v xml:space="preserve"> </v>
      </c>
      <c r="T23" s="4" t="str">
        <f t="shared" si="26"/>
        <v xml:space="preserve"> </v>
      </c>
      <c r="U23" t="str">
        <f t="shared" si="27"/>
        <v/>
      </c>
      <c r="V23" s="18" t="str">
        <f t="shared" si="28"/>
        <v/>
      </c>
    </row>
    <row r="24" spans="1:22" ht="15" customHeight="1">
      <c r="A24" s="117"/>
      <c r="B24" s="123"/>
      <c r="C24" s="123"/>
      <c r="D24" s="119"/>
      <c r="E24" s="119"/>
      <c r="F24" s="119"/>
      <c r="G24" s="119"/>
      <c r="H24" s="119"/>
      <c r="I24" s="119"/>
      <c r="J24" s="123"/>
      <c r="K24" s="123"/>
      <c r="L24" s="123"/>
      <c r="M24" s="123"/>
      <c r="N24" s="123"/>
      <c r="O24" s="119" t="str">
        <f t="shared" si="0"/>
        <v/>
      </c>
      <c r="P24" s="6" t="str">
        <f t="shared" si="22"/>
        <v xml:space="preserve"> </v>
      </c>
      <c r="Q24">
        <f t="shared" si="23"/>
        <v>0</v>
      </c>
      <c r="R24">
        <f t="shared" si="24"/>
        <v>0</v>
      </c>
      <c r="S24" s="4" t="str">
        <f t="shared" si="25"/>
        <v xml:space="preserve"> </v>
      </c>
      <c r="T24" s="4" t="str">
        <f t="shared" si="26"/>
        <v xml:space="preserve"> </v>
      </c>
      <c r="U24" t="str">
        <f t="shared" si="27"/>
        <v/>
      </c>
      <c r="V24" s="18" t="str">
        <f t="shared" si="28"/>
        <v/>
      </c>
    </row>
    <row r="25" spans="1:22" ht="15" customHeight="1">
      <c r="A25" s="117"/>
      <c r="B25" s="123"/>
      <c r="C25" s="123"/>
      <c r="D25" s="119"/>
      <c r="E25" s="119"/>
      <c r="F25" s="119"/>
      <c r="G25" s="119"/>
      <c r="H25" s="119"/>
      <c r="I25" s="119"/>
      <c r="J25" s="123"/>
      <c r="K25" s="123"/>
      <c r="L25" s="123"/>
      <c r="M25" s="123"/>
      <c r="N25" s="123"/>
      <c r="O25" s="119" t="str">
        <f t="shared" si="0"/>
        <v/>
      </c>
      <c r="P25" s="6" t="str">
        <f t="shared" si="22"/>
        <v xml:space="preserve"> </v>
      </c>
      <c r="Q25">
        <f t="shared" si="23"/>
        <v>0</v>
      </c>
      <c r="R25">
        <f t="shared" si="24"/>
        <v>0</v>
      </c>
      <c r="S25" s="4" t="str">
        <f t="shared" si="25"/>
        <v xml:space="preserve"> </v>
      </c>
      <c r="T25" s="4" t="str">
        <f t="shared" si="26"/>
        <v xml:space="preserve"> </v>
      </c>
      <c r="U25" t="str">
        <f t="shared" si="27"/>
        <v/>
      </c>
      <c r="V25" s="18" t="str">
        <f t="shared" si="28"/>
        <v/>
      </c>
    </row>
    <row r="26" spans="1:22" ht="15" customHeight="1">
      <c r="A26" s="117"/>
      <c r="B26" s="123"/>
      <c r="C26" s="123"/>
      <c r="D26" s="119"/>
      <c r="E26" s="119"/>
      <c r="F26" s="119"/>
      <c r="G26" s="119"/>
      <c r="H26" s="119"/>
      <c r="I26" s="119"/>
      <c r="J26" s="123"/>
      <c r="K26" s="123"/>
      <c r="L26" s="123"/>
      <c r="M26" s="123"/>
      <c r="N26" s="123"/>
      <c r="O26" s="119" t="str">
        <f t="shared" si="0"/>
        <v/>
      </c>
      <c r="P26" s="6" t="str">
        <f t="shared" si="22"/>
        <v xml:space="preserve"> </v>
      </c>
      <c r="Q26">
        <f t="shared" si="23"/>
        <v>0</v>
      </c>
      <c r="R26">
        <f t="shared" si="24"/>
        <v>0</v>
      </c>
      <c r="S26" s="4" t="str">
        <f t="shared" si="25"/>
        <v xml:space="preserve"> </v>
      </c>
      <c r="T26" s="4" t="str">
        <f t="shared" si="26"/>
        <v xml:space="preserve"> </v>
      </c>
      <c r="U26" t="str">
        <f t="shared" si="27"/>
        <v/>
      </c>
      <c r="V26" s="18" t="str">
        <f t="shared" si="28"/>
        <v/>
      </c>
    </row>
    <row r="27" spans="1:22" ht="15" customHeight="1">
      <c r="A27" s="117"/>
      <c r="B27" s="123"/>
      <c r="C27" s="123"/>
      <c r="D27" s="119"/>
      <c r="E27" s="119"/>
      <c r="F27" s="119"/>
      <c r="G27" s="119"/>
      <c r="H27" s="119"/>
      <c r="I27" s="119"/>
      <c r="J27" s="123"/>
      <c r="K27" s="123"/>
      <c r="L27" s="123"/>
      <c r="M27" s="123"/>
      <c r="N27" s="123"/>
      <c r="O27" s="119" t="str">
        <f t="shared" si="0"/>
        <v/>
      </c>
      <c r="P27" s="6" t="str">
        <f t="shared" si="22"/>
        <v xml:space="preserve"> </v>
      </c>
      <c r="Q27">
        <f t="shared" si="23"/>
        <v>0</v>
      </c>
      <c r="R27">
        <f t="shared" si="24"/>
        <v>0</v>
      </c>
      <c r="S27" s="4" t="str">
        <f t="shared" si="25"/>
        <v xml:space="preserve"> </v>
      </c>
      <c r="T27" s="4" t="str">
        <f t="shared" si="26"/>
        <v xml:space="preserve"> </v>
      </c>
      <c r="U27" t="str">
        <f t="shared" si="27"/>
        <v/>
      </c>
      <c r="V27" s="18" t="str">
        <f t="shared" si="28"/>
        <v/>
      </c>
    </row>
    <row r="28" spans="1:22" ht="15" customHeight="1">
      <c r="A28" s="117"/>
      <c r="B28" s="123"/>
      <c r="C28" s="123"/>
      <c r="D28" s="119"/>
      <c r="E28" s="119"/>
      <c r="F28" s="119"/>
      <c r="G28" s="119"/>
      <c r="H28" s="119"/>
      <c r="I28" s="119"/>
      <c r="J28" s="123"/>
      <c r="K28" s="123"/>
      <c r="L28" s="123"/>
      <c r="M28" s="123"/>
      <c r="N28" s="123"/>
      <c r="O28" s="119" t="str">
        <f t="shared" si="0"/>
        <v/>
      </c>
      <c r="P28" s="6" t="str">
        <f t="shared" si="22"/>
        <v xml:space="preserve"> </v>
      </c>
      <c r="Q28">
        <f t="shared" si="23"/>
        <v>0</v>
      </c>
      <c r="R28">
        <f t="shared" si="24"/>
        <v>0</v>
      </c>
      <c r="S28" s="4" t="str">
        <f t="shared" si="25"/>
        <v xml:space="preserve"> </v>
      </c>
      <c r="T28" s="4" t="str">
        <f t="shared" si="26"/>
        <v xml:space="preserve"> </v>
      </c>
      <c r="U28" t="str">
        <f t="shared" si="27"/>
        <v/>
      </c>
      <c r="V28" s="18" t="str">
        <f t="shared" si="28"/>
        <v/>
      </c>
    </row>
    <row r="29" spans="1:22" ht="15" customHeight="1">
      <c r="A29" s="117"/>
      <c r="B29" s="123"/>
      <c r="C29" s="123"/>
      <c r="D29" s="119"/>
      <c r="E29" s="119"/>
      <c r="F29" s="119"/>
      <c r="G29" s="119"/>
      <c r="H29" s="119"/>
      <c r="I29" s="119"/>
      <c r="J29" s="123"/>
      <c r="K29" s="123"/>
      <c r="L29" s="123"/>
      <c r="M29" s="123"/>
      <c r="N29" s="123"/>
      <c r="O29" s="119" t="str">
        <f t="shared" si="0"/>
        <v/>
      </c>
      <c r="P29" s="6" t="str">
        <f t="shared" si="22"/>
        <v xml:space="preserve"> </v>
      </c>
      <c r="Q29">
        <f t="shared" si="23"/>
        <v>0</v>
      </c>
      <c r="R29">
        <f t="shared" si="24"/>
        <v>0</v>
      </c>
      <c r="S29" s="4" t="str">
        <f t="shared" si="25"/>
        <v xml:space="preserve"> </v>
      </c>
      <c r="T29" s="4" t="str">
        <f t="shared" si="26"/>
        <v xml:space="preserve"> </v>
      </c>
      <c r="U29" t="str">
        <f t="shared" si="27"/>
        <v/>
      </c>
      <c r="V29" s="18" t="str">
        <f t="shared" si="28"/>
        <v/>
      </c>
    </row>
    <row r="30" spans="1:22" ht="15" customHeight="1">
      <c r="A30" s="117"/>
      <c r="B30" s="123"/>
      <c r="C30" s="123"/>
      <c r="D30" s="119"/>
      <c r="E30" s="119"/>
      <c r="F30" s="119"/>
      <c r="G30" s="119"/>
      <c r="H30" s="119"/>
      <c r="I30" s="119"/>
      <c r="J30" s="123"/>
      <c r="K30" s="123"/>
      <c r="L30" s="123"/>
      <c r="M30" s="123"/>
      <c r="N30" s="123"/>
      <c r="O30" s="119" t="str">
        <f t="shared" si="0"/>
        <v/>
      </c>
      <c r="P30" s="6" t="str">
        <f t="shared" si="22"/>
        <v xml:space="preserve"> </v>
      </c>
      <c r="Q30">
        <f t="shared" si="23"/>
        <v>0</v>
      </c>
      <c r="R30">
        <f t="shared" si="24"/>
        <v>0</v>
      </c>
      <c r="S30" s="4" t="str">
        <f t="shared" si="25"/>
        <v xml:space="preserve"> </v>
      </c>
      <c r="T30" s="4" t="str">
        <f t="shared" si="26"/>
        <v xml:space="preserve"> </v>
      </c>
      <c r="U30" t="str">
        <f t="shared" si="27"/>
        <v/>
      </c>
      <c r="V30" s="18" t="str">
        <f t="shared" si="28"/>
        <v/>
      </c>
    </row>
    <row r="31" spans="1:22" ht="15" customHeight="1">
      <c r="A31" s="117"/>
      <c r="B31" s="123"/>
      <c r="C31" s="123"/>
      <c r="D31" s="119"/>
      <c r="E31" s="119"/>
      <c r="F31" s="119"/>
      <c r="G31" s="119"/>
      <c r="H31" s="119"/>
      <c r="I31" s="119"/>
      <c r="J31" s="123"/>
      <c r="K31" s="123"/>
      <c r="L31" s="123"/>
      <c r="M31" s="123"/>
      <c r="N31" s="123"/>
      <c r="O31" s="119" t="str">
        <f t="shared" si="0"/>
        <v/>
      </c>
      <c r="P31" s="6" t="str">
        <f t="shared" si="22"/>
        <v xml:space="preserve"> </v>
      </c>
      <c r="Q31">
        <f t="shared" si="23"/>
        <v>0</v>
      </c>
      <c r="R31">
        <f t="shared" si="24"/>
        <v>0</v>
      </c>
      <c r="S31" s="4" t="str">
        <f t="shared" si="25"/>
        <v xml:space="preserve"> </v>
      </c>
      <c r="T31" s="4" t="str">
        <f t="shared" si="26"/>
        <v xml:space="preserve"> </v>
      </c>
      <c r="U31" t="str">
        <f t="shared" si="27"/>
        <v/>
      </c>
      <c r="V31" s="18" t="str">
        <f t="shared" si="28"/>
        <v/>
      </c>
    </row>
    <row r="32" spans="1:22" ht="15" customHeight="1">
      <c r="A32" s="117"/>
      <c r="B32" s="123"/>
      <c r="C32" s="123"/>
      <c r="D32" s="119"/>
      <c r="E32" s="119"/>
      <c r="F32" s="119"/>
      <c r="G32" s="119"/>
      <c r="H32" s="119"/>
      <c r="I32" s="119"/>
      <c r="J32" s="123"/>
      <c r="K32" s="123"/>
      <c r="L32" s="123"/>
      <c r="M32" s="123"/>
      <c r="N32" s="123"/>
      <c r="O32" s="119" t="str">
        <f t="shared" si="0"/>
        <v/>
      </c>
      <c r="P32" s="6" t="str">
        <f t="shared" si="22"/>
        <v xml:space="preserve"> </v>
      </c>
      <c r="Q32">
        <f t="shared" si="23"/>
        <v>0</v>
      </c>
      <c r="R32">
        <f t="shared" si="24"/>
        <v>0</v>
      </c>
      <c r="S32" s="4" t="str">
        <f t="shared" si="25"/>
        <v xml:space="preserve"> </v>
      </c>
      <c r="T32" s="4" t="str">
        <f t="shared" si="26"/>
        <v xml:space="preserve"> </v>
      </c>
      <c r="U32" t="str">
        <f t="shared" si="27"/>
        <v/>
      </c>
      <c r="V32" s="18" t="str">
        <f t="shared" si="28"/>
        <v/>
      </c>
    </row>
    <row r="33" spans="1:22" ht="15" customHeight="1">
      <c r="A33" s="117"/>
      <c r="B33" s="123"/>
      <c r="C33" s="123"/>
      <c r="D33" s="119"/>
      <c r="E33" s="119"/>
      <c r="F33" s="119"/>
      <c r="G33" s="119"/>
      <c r="H33" s="119"/>
      <c r="I33" s="119"/>
      <c r="J33" s="123"/>
      <c r="K33" s="123"/>
      <c r="L33" s="123"/>
      <c r="M33" s="123"/>
      <c r="N33" s="123"/>
      <c r="O33" s="119" t="str">
        <f t="shared" si="0"/>
        <v/>
      </c>
      <c r="P33" s="6" t="str">
        <f t="shared" si="22"/>
        <v xml:space="preserve"> </v>
      </c>
      <c r="Q33">
        <f t="shared" si="23"/>
        <v>0</v>
      </c>
      <c r="R33">
        <f t="shared" si="24"/>
        <v>0</v>
      </c>
      <c r="S33" s="4" t="str">
        <f t="shared" si="25"/>
        <v xml:space="preserve"> </v>
      </c>
      <c r="T33" s="4" t="str">
        <f t="shared" si="26"/>
        <v xml:space="preserve"> </v>
      </c>
      <c r="U33" t="str">
        <f t="shared" si="27"/>
        <v/>
      </c>
      <c r="V33" s="18" t="str">
        <f t="shared" si="28"/>
        <v/>
      </c>
    </row>
    <row r="34" spans="1:22" ht="15" customHeight="1">
      <c r="A34" s="117"/>
      <c r="B34" s="123"/>
      <c r="C34" s="123"/>
      <c r="D34" s="119"/>
      <c r="E34" s="119"/>
      <c r="F34" s="119"/>
      <c r="G34" s="119"/>
      <c r="H34" s="119"/>
      <c r="I34" s="119"/>
      <c r="J34" s="123"/>
      <c r="K34" s="123"/>
      <c r="L34" s="123"/>
      <c r="M34" s="123"/>
      <c r="N34" s="123"/>
      <c r="O34" s="119" t="str">
        <f t="shared" si="0"/>
        <v/>
      </c>
      <c r="P34" s="6" t="str">
        <f t="shared" si="22"/>
        <v xml:space="preserve"> </v>
      </c>
      <c r="Q34">
        <f t="shared" si="23"/>
        <v>0</v>
      </c>
      <c r="R34">
        <f t="shared" si="24"/>
        <v>0</v>
      </c>
      <c r="S34" s="4" t="str">
        <f t="shared" si="25"/>
        <v xml:space="preserve"> </v>
      </c>
      <c r="T34" s="4" t="str">
        <f t="shared" si="26"/>
        <v xml:space="preserve"> </v>
      </c>
      <c r="U34" t="str">
        <f t="shared" si="27"/>
        <v/>
      </c>
      <c r="V34" s="18" t="str">
        <f t="shared" si="28"/>
        <v/>
      </c>
    </row>
    <row r="35" spans="1:22" ht="15" customHeight="1">
      <c r="A35" s="117"/>
      <c r="B35" s="123"/>
      <c r="C35" s="123"/>
      <c r="D35" s="119"/>
      <c r="E35" s="119"/>
      <c r="F35" s="119"/>
      <c r="G35" s="119"/>
      <c r="H35" s="119"/>
      <c r="I35" s="119"/>
      <c r="J35" s="123"/>
      <c r="K35" s="123"/>
      <c r="L35" s="123"/>
      <c r="M35" s="123"/>
      <c r="N35" s="123"/>
      <c r="O35" s="119" t="str">
        <f t="shared" si="0"/>
        <v/>
      </c>
      <c r="P35" s="6" t="str">
        <f t="shared" si="22"/>
        <v xml:space="preserve"> </v>
      </c>
      <c r="Q35">
        <f t="shared" si="23"/>
        <v>0</v>
      </c>
      <c r="R35">
        <f t="shared" si="24"/>
        <v>0</v>
      </c>
      <c r="S35" s="4" t="str">
        <f t="shared" si="25"/>
        <v xml:space="preserve"> </v>
      </c>
      <c r="T35" s="4" t="str">
        <f t="shared" si="26"/>
        <v xml:space="preserve"> </v>
      </c>
      <c r="U35" t="str">
        <f t="shared" si="27"/>
        <v/>
      </c>
      <c r="V35" s="18" t="str">
        <f t="shared" si="28"/>
        <v/>
      </c>
    </row>
    <row r="36" spans="1:22" ht="15" customHeight="1">
      <c r="A36" s="117"/>
      <c r="B36" s="123"/>
      <c r="C36" s="123"/>
      <c r="D36" s="119"/>
      <c r="E36" s="119"/>
      <c r="F36" s="119"/>
      <c r="G36" s="119"/>
      <c r="H36" s="119"/>
      <c r="I36" s="119"/>
      <c r="J36" s="123"/>
      <c r="K36" s="123"/>
      <c r="L36" s="123"/>
      <c r="M36" s="123"/>
      <c r="N36" s="123"/>
      <c r="O36" s="119" t="str">
        <f t="shared" si="0"/>
        <v/>
      </c>
      <c r="P36" s="6" t="str">
        <f t="shared" si="22"/>
        <v xml:space="preserve"> </v>
      </c>
      <c r="Q36">
        <f t="shared" si="23"/>
        <v>0</v>
      </c>
      <c r="R36">
        <f t="shared" si="24"/>
        <v>0</v>
      </c>
      <c r="S36" s="4" t="str">
        <f t="shared" si="25"/>
        <v xml:space="preserve"> </v>
      </c>
      <c r="T36" s="4" t="str">
        <f t="shared" si="26"/>
        <v xml:space="preserve"> </v>
      </c>
      <c r="U36" t="str">
        <f t="shared" si="27"/>
        <v/>
      </c>
      <c r="V36" s="18" t="str">
        <f t="shared" si="28"/>
        <v/>
      </c>
    </row>
    <row r="37" spans="1:22" ht="15" customHeight="1">
      <c r="A37" s="117"/>
      <c r="B37" s="123"/>
      <c r="C37" s="123"/>
      <c r="D37" s="119"/>
      <c r="E37" s="119"/>
      <c r="F37" s="119"/>
      <c r="G37" s="119"/>
      <c r="H37" s="119"/>
      <c r="I37" s="119"/>
      <c r="J37" s="123"/>
      <c r="K37" s="123"/>
      <c r="L37" s="123"/>
      <c r="M37" s="123"/>
      <c r="N37" s="123"/>
      <c r="O37" s="119" t="str">
        <f t="shared" si="0"/>
        <v/>
      </c>
      <c r="P37" s="6" t="str">
        <f t="shared" si="22"/>
        <v xml:space="preserve"> </v>
      </c>
      <c r="Q37">
        <f t="shared" si="23"/>
        <v>0</v>
      </c>
      <c r="R37">
        <f t="shared" si="24"/>
        <v>0</v>
      </c>
      <c r="S37" s="4" t="str">
        <f t="shared" si="25"/>
        <v xml:space="preserve"> </v>
      </c>
      <c r="T37" s="4" t="str">
        <f t="shared" si="26"/>
        <v xml:space="preserve"> </v>
      </c>
      <c r="U37" t="str">
        <f t="shared" si="27"/>
        <v/>
      </c>
      <c r="V37" s="18" t="str">
        <f t="shared" si="28"/>
        <v/>
      </c>
    </row>
    <row r="38" spans="1:22" ht="15" customHeight="1">
      <c r="A38" s="117"/>
      <c r="B38" s="123"/>
      <c r="C38" s="123"/>
      <c r="D38" s="119"/>
      <c r="E38" s="119"/>
      <c r="F38" s="119"/>
      <c r="G38" s="119"/>
      <c r="H38" s="119"/>
      <c r="I38" s="119"/>
      <c r="J38" s="123"/>
      <c r="K38" s="123"/>
      <c r="L38" s="123"/>
      <c r="M38" s="123"/>
      <c r="N38" s="123"/>
      <c r="O38" s="119" t="str">
        <f t="shared" si="0"/>
        <v/>
      </c>
      <c r="P38" s="6" t="str">
        <f t="shared" si="22"/>
        <v xml:space="preserve"> </v>
      </c>
      <c r="Q38">
        <f t="shared" si="23"/>
        <v>0</v>
      </c>
      <c r="R38">
        <f t="shared" si="24"/>
        <v>0</v>
      </c>
      <c r="S38" s="4" t="str">
        <f t="shared" si="25"/>
        <v xml:space="preserve"> </v>
      </c>
      <c r="T38" s="4" t="str">
        <f t="shared" si="26"/>
        <v xml:space="preserve"> </v>
      </c>
      <c r="U38" t="str">
        <f t="shared" si="27"/>
        <v/>
      </c>
      <c r="V38" s="18" t="str">
        <f t="shared" si="28"/>
        <v/>
      </c>
    </row>
    <row r="39" spans="1:22" ht="15" customHeight="1">
      <c r="A39" s="117"/>
      <c r="B39" s="123"/>
      <c r="C39" s="123"/>
      <c r="D39" s="119"/>
      <c r="E39" s="119"/>
      <c r="F39" s="119"/>
      <c r="G39" s="119"/>
      <c r="H39" s="119"/>
      <c r="I39" s="119"/>
      <c r="J39" s="123"/>
      <c r="K39" s="123"/>
      <c r="L39" s="123"/>
      <c r="M39" s="123"/>
      <c r="N39" s="123"/>
      <c r="O39" s="119" t="str">
        <f t="shared" si="0"/>
        <v/>
      </c>
      <c r="P39" s="6" t="str">
        <f t="shared" si="22"/>
        <v xml:space="preserve"> </v>
      </c>
      <c r="Q39">
        <f t="shared" si="23"/>
        <v>0</v>
      </c>
      <c r="R39">
        <f t="shared" si="24"/>
        <v>0</v>
      </c>
      <c r="S39" s="4" t="str">
        <f t="shared" si="25"/>
        <v xml:space="preserve"> </v>
      </c>
      <c r="T39" s="4" t="str">
        <f t="shared" si="26"/>
        <v xml:space="preserve"> </v>
      </c>
      <c r="U39" t="str">
        <f t="shared" si="27"/>
        <v/>
      </c>
      <c r="V39" s="18" t="str">
        <f t="shared" si="28"/>
        <v/>
      </c>
    </row>
    <row r="40" spans="1:22" ht="15" customHeight="1">
      <c r="A40" s="117"/>
      <c r="B40" s="123"/>
      <c r="C40" s="123"/>
      <c r="D40" s="119"/>
      <c r="E40" s="119"/>
      <c r="F40" s="119"/>
      <c r="G40" s="119"/>
      <c r="H40" s="119"/>
      <c r="I40" s="119"/>
      <c r="J40" s="123"/>
      <c r="K40" s="123"/>
      <c r="L40" s="123"/>
      <c r="M40" s="123"/>
      <c r="N40" s="123"/>
      <c r="O40" s="119" t="str">
        <f t="shared" si="0"/>
        <v/>
      </c>
      <c r="P40" s="6" t="str">
        <f t="shared" si="22"/>
        <v xml:space="preserve"> </v>
      </c>
      <c r="Q40">
        <f t="shared" si="23"/>
        <v>0</v>
      </c>
      <c r="R40">
        <f t="shared" si="24"/>
        <v>0</v>
      </c>
      <c r="S40" s="4" t="str">
        <f t="shared" si="25"/>
        <v xml:space="preserve"> </v>
      </c>
      <c r="T40" s="4" t="str">
        <f t="shared" si="26"/>
        <v xml:space="preserve"> </v>
      </c>
      <c r="U40" t="str">
        <f t="shared" si="27"/>
        <v/>
      </c>
      <c r="V40" s="18" t="str">
        <f t="shared" si="28"/>
        <v/>
      </c>
    </row>
    <row r="41" spans="1:22" ht="15" customHeight="1">
      <c r="A41" s="117"/>
      <c r="B41" s="123"/>
      <c r="C41" s="123"/>
      <c r="D41" s="119"/>
      <c r="E41" s="119"/>
      <c r="F41" s="119"/>
      <c r="G41" s="119"/>
      <c r="H41" s="119"/>
      <c r="I41" s="119"/>
      <c r="J41" s="123"/>
      <c r="K41" s="123"/>
      <c r="L41" s="123"/>
      <c r="M41" s="123"/>
      <c r="N41" s="123"/>
      <c r="O41" s="119" t="str">
        <f t="shared" si="0"/>
        <v/>
      </c>
      <c r="P41" s="6" t="str">
        <f t="shared" si="22"/>
        <v xml:space="preserve"> </v>
      </c>
      <c r="Q41">
        <f t="shared" si="23"/>
        <v>0</v>
      </c>
      <c r="R41">
        <f t="shared" si="24"/>
        <v>0</v>
      </c>
      <c r="S41" s="4" t="str">
        <f t="shared" si="25"/>
        <v xml:space="preserve"> </v>
      </c>
      <c r="T41" s="4" t="str">
        <f t="shared" si="26"/>
        <v xml:space="preserve"> </v>
      </c>
      <c r="U41" t="str">
        <f t="shared" si="27"/>
        <v/>
      </c>
      <c r="V41" s="18" t="str">
        <f t="shared" si="28"/>
        <v/>
      </c>
    </row>
    <row r="42" spans="1:22" ht="15" customHeight="1">
      <c r="A42" s="117"/>
      <c r="B42" s="123"/>
      <c r="C42" s="123"/>
      <c r="D42" s="119"/>
      <c r="E42" s="119"/>
      <c r="F42" s="119"/>
      <c r="G42" s="119"/>
      <c r="H42" s="119"/>
      <c r="I42" s="119"/>
      <c r="J42" s="123"/>
      <c r="K42" s="123"/>
      <c r="L42" s="123"/>
      <c r="M42" s="123"/>
      <c r="N42" s="123"/>
      <c r="O42" s="119" t="str">
        <f t="shared" si="0"/>
        <v/>
      </c>
      <c r="P42" s="6" t="str">
        <f t="shared" si="22"/>
        <v xml:space="preserve"> </v>
      </c>
      <c r="Q42">
        <f t="shared" si="23"/>
        <v>0</v>
      </c>
      <c r="R42">
        <f t="shared" si="24"/>
        <v>0</v>
      </c>
      <c r="S42" s="4" t="str">
        <f t="shared" si="25"/>
        <v xml:space="preserve"> </v>
      </c>
      <c r="T42" s="4" t="str">
        <f t="shared" si="26"/>
        <v xml:space="preserve"> </v>
      </c>
      <c r="U42" t="str">
        <f t="shared" si="27"/>
        <v/>
      </c>
      <c r="V42" s="18" t="str">
        <f t="shared" si="28"/>
        <v/>
      </c>
    </row>
    <row r="43" spans="1:22" ht="15" customHeight="1">
      <c r="A43" s="117"/>
      <c r="B43" s="123"/>
      <c r="C43" s="123"/>
      <c r="D43" s="119"/>
      <c r="E43" s="119"/>
      <c r="F43" s="119"/>
      <c r="G43" s="119"/>
      <c r="H43" s="119"/>
      <c r="I43" s="119"/>
      <c r="J43" s="123"/>
      <c r="K43" s="123"/>
      <c r="L43" s="123"/>
      <c r="M43" s="123"/>
      <c r="N43" s="123"/>
      <c r="O43" s="119" t="str">
        <f t="shared" si="0"/>
        <v/>
      </c>
      <c r="P43" s="6" t="str">
        <f t="shared" si="22"/>
        <v xml:space="preserve"> </v>
      </c>
      <c r="Q43">
        <f t="shared" si="23"/>
        <v>0</v>
      </c>
      <c r="R43">
        <f t="shared" si="24"/>
        <v>0</v>
      </c>
      <c r="S43" s="4" t="str">
        <f t="shared" si="25"/>
        <v xml:space="preserve"> </v>
      </c>
      <c r="T43" s="4" t="str">
        <f t="shared" si="26"/>
        <v xml:space="preserve"> </v>
      </c>
      <c r="U43" t="str">
        <f t="shared" si="27"/>
        <v/>
      </c>
      <c r="V43" s="18" t="str">
        <f t="shared" si="28"/>
        <v/>
      </c>
    </row>
    <row r="44" spans="1:22" ht="15" customHeight="1">
      <c r="A44" s="117"/>
      <c r="B44" s="123"/>
      <c r="C44" s="123"/>
      <c r="D44" s="119"/>
      <c r="E44" s="119"/>
      <c r="F44" s="119"/>
      <c r="G44" s="119"/>
      <c r="H44" s="119"/>
      <c r="I44" s="119"/>
      <c r="J44" s="123"/>
      <c r="K44" s="123"/>
      <c r="L44" s="123"/>
      <c r="M44" s="123"/>
      <c r="N44" s="123"/>
      <c r="O44" s="119" t="str">
        <f t="shared" si="0"/>
        <v/>
      </c>
      <c r="P44" s="6" t="str">
        <f t="shared" si="22"/>
        <v xml:space="preserve"> </v>
      </c>
      <c r="Q44">
        <f t="shared" si="23"/>
        <v>0</v>
      </c>
      <c r="R44">
        <f t="shared" si="24"/>
        <v>0</v>
      </c>
      <c r="S44" s="4" t="str">
        <f t="shared" si="25"/>
        <v xml:space="preserve"> </v>
      </c>
      <c r="T44" s="4" t="str">
        <f t="shared" si="26"/>
        <v xml:space="preserve"> </v>
      </c>
      <c r="U44" t="str">
        <f t="shared" si="27"/>
        <v/>
      </c>
      <c r="V44" s="18" t="str">
        <f t="shared" si="28"/>
        <v/>
      </c>
    </row>
    <row r="45" spans="1:22" ht="15" customHeight="1">
      <c r="A45" s="117"/>
      <c r="B45" s="123"/>
      <c r="C45" s="123"/>
      <c r="D45" s="119"/>
      <c r="E45" s="119"/>
      <c r="F45" s="119"/>
      <c r="G45" s="119"/>
      <c r="H45" s="119"/>
      <c r="I45" s="119"/>
      <c r="J45" s="123"/>
      <c r="K45" s="123"/>
      <c r="L45" s="123"/>
      <c r="M45" s="123"/>
      <c r="N45" s="123"/>
      <c r="O45" s="119" t="str">
        <f t="shared" si="0"/>
        <v/>
      </c>
      <c r="P45" s="6" t="str">
        <f t="shared" si="22"/>
        <v xml:space="preserve"> </v>
      </c>
      <c r="Q45">
        <f t="shared" si="23"/>
        <v>0</v>
      </c>
      <c r="R45">
        <f t="shared" si="24"/>
        <v>0</v>
      </c>
      <c r="S45" s="4" t="str">
        <f t="shared" si="25"/>
        <v xml:space="preserve"> </v>
      </c>
      <c r="T45" s="4" t="str">
        <f t="shared" si="26"/>
        <v xml:space="preserve"> </v>
      </c>
      <c r="U45" t="str">
        <f t="shared" si="27"/>
        <v/>
      </c>
      <c r="V45" s="18" t="str">
        <f t="shared" si="28"/>
        <v/>
      </c>
    </row>
    <row r="46" spans="1:22" ht="15" customHeight="1">
      <c r="A46" s="117"/>
      <c r="B46" s="123"/>
      <c r="C46" s="123"/>
      <c r="D46" s="119"/>
      <c r="E46" s="119"/>
      <c r="F46" s="119"/>
      <c r="G46" s="119"/>
      <c r="H46" s="119"/>
      <c r="I46" s="119"/>
      <c r="J46" s="123"/>
      <c r="K46" s="123"/>
      <c r="L46" s="123"/>
      <c r="M46" s="123"/>
      <c r="N46" s="123"/>
      <c r="O46" s="119" t="str">
        <f t="shared" si="0"/>
        <v/>
      </c>
      <c r="P46" s="6" t="str">
        <f t="shared" si="22"/>
        <v xml:space="preserve"> </v>
      </c>
      <c r="Q46">
        <f t="shared" si="23"/>
        <v>0</v>
      </c>
      <c r="R46">
        <f t="shared" si="24"/>
        <v>0</v>
      </c>
      <c r="S46" s="4" t="str">
        <f t="shared" si="25"/>
        <v xml:space="preserve"> </v>
      </c>
      <c r="T46" s="4" t="str">
        <f t="shared" si="26"/>
        <v xml:space="preserve"> </v>
      </c>
      <c r="U46" t="str">
        <f t="shared" si="27"/>
        <v/>
      </c>
      <c r="V46" s="18" t="str">
        <f t="shared" si="28"/>
        <v/>
      </c>
    </row>
    <row r="47" spans="1:22" ht="15" customHeight="1">
      <c r="A47" s="117"/>
      <c r="B47" s="123"/>
      <c r="C47" s="123"/>
      <c r="D47" s="119"/>
      <c r="E47" s="119"/>
      <c r="F47" s="119"/>
      <c r="G47" s="119"/>
      <c r="H47" s="119"/>
      <c r="I47" s="119"/>
      <c r="J47" s="123"/>
      <c r="K47" s="123"/>
      <c r="L47" s="123"/>
      <c r="M47" s="123"/>
      <c r="N47" s="123"/>
      <c r="O47" s="119" t="str">
        <f t="shared" si="0"/>
        <v/>
      </c>
      <c r="P47" s="6" t="str">
        <f t="shared" si="22"/>
        <v xml:space="preserve"> </v>
      </c>
      <c r="Q47">
        <f t="shared" si="23"/>
        <v>0</v>
      </c>
      <c r="R47">
        <f t="shared" si="24"/>
        <v>0</v>
      </c>
      <c r="S47" s="4" t="str">
        <f t="shared" si="25"/>
        <v xml:space="preserve"> </v>
      </c>
      <c r="T47" s="4" t="str">
        <f t="shared" si="26"/>
        <v xml:space="preserve"> </v>
      </c>
      <c r="U47" t="str">
        <f t="shared" si="27"/>
        <v/>
      </c>
      <c r="V47" s="18" t="str">
        <f t="shared" si="28"/>
        <v/>
      </c>
    </row>
    <row r="48" spans="1:22" ht="15" customHeight="1">
      <c r="A48" s="117"/>
      <c r="B48" s="123"/>
      <c r="C48" s="123"/>
      <c r="D48" s="119"/>
      <c r="E48" s="119"/>
      <c r="F48" s="119"/>
      <c r="G48" s="119"/>
      <c r="H48" s="119"/>
      <c r="I48" s="119"/>
      <c r="J48" s="123"/>
      <c r="K48" s="123"/>
      <c r="L48" s="123"/>
      <c r="M48" s="123"/>
      <c r="N48" s="123"/>
      <c r="O48" s="119" t="str">
        <f t="shared" si="0"/>
        <v/>
      </c>
      <c r="P48" s="6" t="str">
        <f t="shared" si="22"/>
        <v xml:space="preserve"> </v>
      </c>
      <c r="Q48">
        <f t="shared" si="23"/>
        <v>0</v>
      </c>
      <c r="R48">
        <f t="shared" si="24"/>
        <v>0</v>
      </c>
      <c r="S48" s="4" t="str">
        <f t="shared" si="25"/>
        <v xml:space="preserve"> </v>
      </c>
      <c r="T48" s="4" t="str">
        <f t="shared" si="26"/>
        <v xml:space="preserve"> </v>
      </c>
      <c r="U48" t="str">
        <f t="shared" si="27"/>
        <v/>
      </c>
      <c r="V48" s="18" t="str">
        <f t="shared" si="28"/>
        <v/>
      </c>
    </row>
    <row r="49" spans="1:22" ht="15" customHeight="1">
      <c r="A49" s="117"/>
      <c r="B49" s="123"/>
      <c r="C49" s="123"/>
      <c r="D49" s="119"/>
      <c r="E49" s="119"/>
      <c r="F49" s="119"/>
      <c r="G49" s="119"/>
      <c r="H49" s="119"/>
      <c r="I49" s="119"/>
      <c r="J49" s="123"/>
      <c r="K49" s="123"/>
      <c r="L49" s="123"/>
      <c r="M49" s="123"/>
      <c r="N49" s="123"/>
      <c r="O49" s="119" t="str">
        <f t="shared" si="0"/>
        <v/>
      </c>
      <c r="P49" s="6" t="str">
        <f t="shared" si="22"/>
        <v xml:space="preserve"> </v>
      </c>
      <c r="Q49">
        <f t="shared" si="23"/>
        <v>0</v>
      </c>
      <c r="R49">
        <f t="shared" si="24"/>
        <v>0</v>
      </c>
      <c r="S49" s="4" t="str">
        <f t="shared" si="25"/>
        <v xml:space="preserve"> </v>
      </c>
      <c r="T49" s="4" t="str">
        <f t="shared" si="26"/>
        <v xml:space="preserve"> </v>
      </c>
      <c r="U49" t="str">
        <f t="shared" si="27"/>
        <v/>
      </c>
      <c r="V49" s="18" t="str">
        <f t="shared" si="28"/>
        <v/>
      </c>
    </row>
    <row r="50" spans="1:22" ht="15" customHeight="1">
      <c r="A50" s="117"/>
      <c r="B50" s="123"/>
      <c r="C50" s="123"/>
      <c r="D50" s="119"/>
      <c r="E50" s="119"/>
      <c r="F50" s="119"/>
      <c r="G50" s="119"/>
      <c r="H50" s="119"/>
      <c r="I50" s="119"/>
      <c r="J50" s="123"/>
      <c r="K50" s="123"/>
      <c r="L50" s="123"/>
      <c r="M50" s="123"/>
      <c r="N50" s="123"/>
      <c r="O50" s="119" t="str">
        <f t="shared" si="0"/>
        <v/>
      </c>
      <c r="P50" s="6" t="str">
        <f t="shared" si="22"/>
        <v xml:space="preserve"> </v>
      </c>
      <c r="Q50">
        <f t="shared" si="23"/>
        <v>0</v>
      </c>
      <c r="R50">
        <f t="shared" si="24"/>
        <v>0</v>
      </c>
      <c r="S50" s="4" t="str">
        <f t="shared" si="25"/>
        <v xml:space="preserve"> </v>
      </c>
      <c r="T50" s="4" t="str">
        <f t="shared" si="26"/>
        <v xml:space="preserve"> </v>
      </c>
      <c r="U50" t="str">
        <f t="shared" si="27"/>
        <v/>
      </c>
      <c r="V50" s="18" t="str">
        <f t="shared" si="28"/>
        <v/>
      </c>
    </row>
    <row r="51" spans="1:22" ht="15" customHeight="1">
      <c r="A51" s="117"/>
      <c r="B51" s="123"/>
      <c r="C51" s="123"/>
      <c r="D51" s="119"/>
      <c r="E51" s="119"/>
      <c r="F51" s="119"/>
      <c r="G51" s="119"/>
      <c r="H51" s="119"/>
      <c r="I51" s="119"/>
      <c r="J51" s="123"/>
      <c r="K51" s="123"/>
      <c r="L51" s="123"/>
      <c r="M51" s="123"/>
      <c r="N51" s="123"/>
      <c r="O51" s="119" t="str">
        <f t="shared" si="0"/>
        <v/>
      </c>
      <c r="P51" s="6" t="str">
        <f t="shared" si="22"/>
        <v xml:space="preserve"> </v>
      </c>
      <c r="Q51">
        <f t="shared" si="23"/>
        <v>0</v>
      </c>
      <c r="R51">
        <f t="shared" si="24"/>
        <v>0</v>
      </c>
      <c r="S51" s="4" t="str">
        <f t="shared" si="25"/>
        <v xml:space="preserve"> </v>
      </c>
      <c r="T51" s="4" t="str">
        <f t="shared" si="26"/>
        <v xml:space="preserve"> </v>
      </c>
      <c r="U51" t="str">
        <f t="shared" si="27"/>
        <v/>
      </c>
      <c r="V51" s="18" t="str">
        <f t="shared" si="28"/>
        <v/>
      </c>
    </row>
    <row r="52" spans="1:22" ht="15" customHeight="1">
      <c r="A52" s="117"/>
      <c r="B52" s="123"/>
      <c r="C52" s="123"/>
      <c r="D52" s="119"/>
      <c r="E52" s="119"/>
      <c r="F52" s="119"/>
      <c r="G52" s="119"/>
      <c r="H52" s="119"/>
      <c r="I52" s="119"/>
      <c r="J52" s="123"/>
      <c r="K52" s="123"/>
      <c r="L52" s="123"/>
      <c r="M52" s="123"/>
      <c r="N52" s="123"/>
      <c r="O52" s="119" t="str">
        <f t="shared" si="0"/>
        <v/>
      </c>
      <c r="P52" s="6" t="str">
        <f t="shared" si="22"/>
        <v xml:space="preserve"> </v>
      </c>
      <c r="Q52">
        <f t="shared" si="23"/>
        <v>0</v>
      </c>
      <c r="R52">
        <f t="shared" si="24"/>
        <v>0</v>
      </c>
      <c r="S52" s="4" t="str">
        <f t="shared" si="25"/>
        <v xml:space="preserve"> </v>
      </c>
      <c r="T52" s="4" t="str">
        <f t="shared" si="26"/>
        <v xml:space="preserve"> </v>
      </c>
      <c r="U52" t="str">
        <f t="shared" si="27"/>
        <v/>
      </c>
      <c r="V52" s="18" t="str">
        <f t="shared" si="28"/>
        <v/>
      </c>
    </row>
    <row r="53" spans="1:22" ht="15" customHeight="1">
      <c r="A53" s="117"/>
      <c r="B53" s="123"/>
      <c r="C53" s="123"/>
      <c r="D53" s="119"/>
      <c r="E53" s="119"/>
      <c r="F53" s="119"/>
      <c r="G53" s="119"/>
      <c r="H53" s="119"/>
      <c r="I53" s="119"/>
      <c r="J53" s="123"/>
      <c r="K53" s="123"/>
      <c r="L53" s="123"/>
      <c r="M53" s="123"/>
      <c r="N53" s="123"/>
      <c r="O53" s="119" t="str">
        <f t="shared" si="0"/>
        <v/>
      </c>
      <c r="P53" s="6" t="str">
        <f t="shared" si="22"/>
        <v xml:space="preserve"> </v>
      </c>
      <c r="Q53">
        <f t="shared" si="23"/>
        <v>0</v>
      </c>
      <c r="R53">
        <f t="shared" si="24"/>
        <v>0</v>
      </c>
      <c r="S53" s="4" t="str">
        <f t="shared" si="25"/>
        <v xml:space="preserve"> </v>
      </c>
      <c r="T53" s="4" t="str">
        <f t="shared" si="26"/>
        <v xml:space="preserve"> </v>
      </c>
      <c r="U53" t="str">
        <f t="shared" si="27"/>
        <v/>
      </c>
      <c r="V53" s="18" t="str">
        <f t="shared" si="28"/>
        <v/>
      </c>
    </row>
    <row r="54" spans="1:22" ht="15" customHeight="1">
      <c r="A54" s="117"/>
      <c r="B54" s="123"/>
      <c r="C54" s="123"/>
      <c r="D54" s="119"/>
      <c r="E54" s="119"/>
      <c r="F54" s="119"/>
      <c r="G54" s="119"/>
      <c r="H54" s="119"/>
      <c r="I54" s="119"/>
      <c r="J54" s="123"/>
      <c r="K54" s="123"/>
      <c r="L54" s="123"/>
      <c r="M54" s="123"/>
      <c r="N54" s="123"/>
      <c r="O54" s="119" t="str">
        <f t="shared" si="0"/>
        <v/>
      </c>
      <c r="P54" s="6" t="str">
        <f t="shared" si="22"/>
        <v xml:space="preserve"> </v>
      </c>
      <c r="Q54">
        <f t="shared" si="23"/>
        <v>0</v>
      </c>
      <c r="R54">
        <f t="shared" si="24"/>
        <v>0</v>
      </c>
      <c r="S54" s="4" t="str">
        <f t="shared" si="25"/>
        <v xml:space="preserve"> </v>
      </c>
      <c r="T54" s="4" t="str">
        <f t="shared" si="26"/>
        <v xml:space="preserve"> </v>
      </c>
      <c r="U54" t="str">
        <f t="shared" si="27"/>
        <v/>
      </c>
      <c r="V54" s="18" t="str">
        <f t="shared" si="28"/>
        <v/>
      </c>
    </row>
    <row r="55" spans="1:22" ht="15" customHeight="1">
      <c r="A55" s="117"/>
      <c r="B55" s="123"/>
      <c r="C55" s="123"/>
      <c r="D55" s="119"/>
      <c r="E55" s="119"/>
      <c r="F55" s="119"/>
      <c r="G55" s="119"/>
      <c r="H55" s="119"/>
      <c r="I55" s="119"/>
      <c r="J55" s="123"/>
      <c r="K55" s="123"/>
      <c r="L55" s="123"/>
      <c r="M55" s="123"/>
      <c r="N55" s="123"/>
      <c r="O55" s="119" t="str">
        <f t="shared" si="0"/>
        <v/>
      </c>
      <c r="P55" s="6" t="str">
        <f t="shared" si="22"/>
        <v xml:space="preserve"> </v>
      </c>
      <c r="Q55">
        <f t="shared" si="23"/>
        <v>0</v>
      </c>
      <c r="R55">
        <f t="shared" si="24"/>
        <v>0</v>
      </c>
      <c r="S55" s="4" t="str">
        <f t="shared" si="25"/>
        <v xml:space="preserve"> </v>
      </c>
      <c r="T55" s="4" t="str">
        <f t="shared" si="26"/>
        <v xml:space="preserve"> </v>
      </c>
      <c r="U55" t="str">
        <f t="shared" si="27"/>
        <v/>
      </c>
      <c r="V55" s="18" t="str">
        <f t="shared" si="28"/>
        <v/>
      </c>
    </row>
    <row r="56" spans="1:22" ht="15" customHeight="1">
      <c r="A56" s="117"/>
      <c r="B56" s="123"/>
      <c r="C56" s="123"/>
      <c r="D56" s="119"/>
      <c r="E56" s="119"/>
      <c r="F56" s="119"/>
      <c r="G56" s="119"/>
      <c r="H56" s="119"/>
      <c r="I56" s="119"/>
      <c r="J56" s="123"/>
      <c r="K56" s="123"/>
      <c r="L56" s="123"/>
      <c r="M56" s="123"/>
      <c r="N56" s="123"/>
      <c r="O56" s="119" t="str">
        <f t="shared" si="0"/>
        <v/>
      </c>
      <c r="P56" s="6" t="str">
        <f t="shared" si="22"/>
        <v xml:space="preserve"> </v>
      </c>
      <c r="Q56">
        <f t="shared" si="23"/>
        <v>0</v>
      </c>
      <c r="R56">
        <f t="shared" si="24"/>
        <v>0</v>
      </c>
      <c r="S56" s="4" t="str">
        <f t="shared" si="25"/>
        <v xml:space="preserve"> </v>
      </c>
      <c r="T56" s="4" t="str">
        <f t="shared" si="26"/>
        <v xml:space="preserve"> </v>
      </c>
      <c r="U56" t="str">
        <f t="shared" si="27"/>
        <v/>
      </c>
      <c r="V56" s="18" t="str">
        <f t="shared" si="28"/>
        <v/>
      </c>
    </row>
    <row r="57" spans="1:22" ht="15" customHeight="1">
      <c r="A57" s="117"/>
      <c r="B57" s="123"/>
      <c r="C57" s="123"/>
      <c r="D57" s="119"/>
      <c r="E57" s="119"/>
      <c r="F57" s="119"/>
      <c r="G57" s="119"/>
      <c r="H57" s="119"/>
      <c r="I57" s="119"/>
      <c r="J57" s="123"/>
      <c r="K57" s="123"/>
      <c r="L57" s="123"/>
      <c r="M57" s="123"/>
      <c r="N57" s="123"/>
      <c r="O57" s="119" t="str">
        <f t="shared" si="0"/>
        <v/>
      </c>
      <c r="P57" s="6" t="str">
        <f t="shared" si="22"/>
        <v xml:space="preserve"> </v>
      </c>
      <c r="Q57">
        <f t="shared" si="23"/>
        <v>0</v>
      </c>
      <c r="R57">
        <f t="shared" si="24"/>
        <v>0</v>
      </c>
      <c r="S57" s="4" t="str">
        <f t="shared" si="25"/>
        <v xml:space="preserve"> </v>
      </c>
      <c r="T57" s="4" t="str">
        <f t="shared" si="26"/>
        <v xml:space="preserve"> </v>
      </c>
      <c r="U57" t="str">
        <f t="shared" si="27"/>
        <v/>
      </c>
      <c r="V57" s="18" t="str">
        <f t="shared" si="28"/>
        <v/>
      </c>
    </row>
    <row r="58" spans="1:22" ht="15" customHeight="1">
      <c r="A58" s="117"/>
      <c r="B58" s="123"/>
      <c r="C58" s="123"/>
      <c r="D58" s="119"/>
      <c r="E58" s="119"/>
      <c r="F58" s="119"/>
      <c r="G58" s="119"/>
      <c r="H58" s="119"/>
      <c r="I58" s="119"/>
      <c r="J58" s="123"/>
      <c r="K58" s="123"/>
      <c r="L58" s="123"/>
      <c r="M58" s="123"/>
      <c r="N58" s="123"/>
      <c r="O58" s="119" t="str">
        <f t="shared" si="0"/>
        <v/>
      </c>
      <c r="P58" s="6" t="str">
        <f t="shared" si="22"/>
        <v xml:space="preserve"> </v>
      </c>
      <c r="Q58">
        <f t="shared" si="23"/>
        <v>0</v>
      </c>
      <c r="R58">
        <f t="shared" si="24"/>
        <v>0</v>
      </c>
      <c r="S58" s="4" t="str">
        <f t="shared" si="25"/>
        <v xml:space="preserve"> </v>
      </c>
      <c r="T58" s="4" t="str">
        <f t="shared" si="26"/>
        <v xml:space="preserve"> </v>
      </c>
      <c r="U58" t="str">
        <f t="shared" si="27"/>
        <v/>
      </c>
      <c r="V58" s="18" t="str">
        <f t="shared" si="28"/>
        <v/>
      </c>
    </row>
    <row r="59" spans="1:22" ht="15" customHeight="1">
      <c r="A59" s="117"/>
      <c r="B59" s="123"/>
      <c r="C59" s="123"/>
      <c r="D59" s="119"/>
      <c r="E59" s="119"/>
      <c r="F59" s="119"/>
      <c r="G59" s="119"/>
      <c r="H59" s="119"/>
      <c r="I59" s="119"/>
      <c r="J59" s="123"/>
      <c r="K59" s="123"/>
      <c r="L59" s="123"/>
      <c r="M59" s="123"/>
      <c r="N59" s="123"/>
      <c r="O59" s="119" t="str">
        <f t="shared" si="0"/>
        <v/>
      </c>
      <c r="P59" s="6" t="str">
        <f t="shared" si="22"/>
        <v xml:space="preserve"> </v>
      </c>
      <c r="Q59">
        <f t="shared" si="23"/>
        <v>0</v>
      </c>
      <c r="R59">
        <f t="shared" si="24"/>
        <v>0</v>
      </c>
      <c r="S59" s="4" t="str">
        <f t="shared" si="25"/>
        <v xml:space="preserve"> </v>
      </c>
      <c r="T59" s="4" t="str">
        <f t="shared" si="26"/>
        <v xml:space="preserve"> </v>
      </c>
      <c r="U59" t="str">
        <f t="shared" si="27"/>
        <v/>
      </c>
      <c r="V59" s="18" t="str">
        <f t="shared" si="28"/>
        <v/>
      </c>
    </row>
    <row r="60" spans="1:22" ht="15" customHeight="1">
      <c r="A60" s="117"/>
      <c r="B60" s="123"/>
      <c r="C60" s="123"/>
      <c r="D60" s="119"/>
      <c r="E60" s="119"/>
      <c r="F60" s="119"/>
      <c r="G60" s="119"/>
      <c r="H60" s="119"/>
      <c r="I60" s="119"/>
      <c r="J60" s="123"/>
      <c r="K60" s="123"/>
      <c r="L60" s="123"/>
      <c r="M60" s="123"/>
      <c r="N60" s="123"/>
      <c r="O60" s="119" t="str">
        <f t="shared" si="0"/>
        <v/>
      </c>
      <c r="P60" s="6" t="str">
        <f t="shared" si="22"/>
        <v xml:space="preserve"> </v>
      </c>
      <c r="Q60">
        <f t="shared" si="23"/>
        <v>0</v>
      </c>
      <c r="R60">
        <f t="shared" si="24"/>
        <v>0</v>
      </c>
      <c r="S60" s="4" t="str">
        <f t="shared" si="25"/>
        <v xml:space="preserve"> </v>
      </c>
      <c r="T60" s="4" t="str">
        <f t="shared" si="26"/>
        <v xml:space="preserve"> </v>
      </c>
      <c r="U60" t="str">
        <f t="shared" si="27"/>
        <v/>
      </c>
      <c r="V60" s="18" t="str">
        <f t="shared" si="28"/>
        <v/>
      </c>
    </row>
    <row r="61" spans="1:22" ht="15" customHeight="1">
      <c r="A61" s="117"/>
      <c r="B61" s="123"/>
      <c r="C61" s="123"/>
      <c r="D61" s="119"/>
      <c r="E61" s="119"/>
      <c r="F61" s="119"/>
      <c r="G61" s="119"/>
      <c r="H61" s="119"/>
      <c r="I61" s="119"/>
      <c r="J61" s="123"/>
      <c r="K61" s="123"/>
      <c r="L61" s="123"/>
      <c r="M61" s="123"/>
      <c r="N61" s="123"/>
      <c r="O61" s="119" t="str">
        <f t="shared" si="0"/>
        <v/>
      </c>
      <c r="P61" s="6" t="str">
        <f t="shared" si="22"/>
        <v xml:space="preserve"> </v>
      </c>
      <c r="Q61">
        <f t="shared" si="23"/>
        <v>0</v>
      </c>
      <c r="R61">
        <f t="shared" si="24"/>
        <v>0</v>
      </c>
      <c r="S61" s="4" t="str">
        <f t="shared" si="25"/>
        <v xml:space="preserve"> </v>
      </c>
      <c r="T61" s="4" t="str">
        <f t="shared" si="26"/>
        <v xml:space="preserve"> </v>
      </c>
      <c r="U61" t="str">
        <f t="shared" si="27"/>
        <v/>
      </c>
      <c r="V61" s="18" t="str">
        <f t="shared" si="28"/>
        <v/>
      </c>
    </row>
    <row r="62" spans="1:22" ht="15" customHeight="1">
      <c r="A62" s="117"/>
      <c r="B62" s="123"/>
      <c r="C62" s="123"/>
      <c r="D62" s="119"/>
      <c r="E62" s="119"/>
      <c r="F62" s="119"/>
      <c r="G62" s="119"/>
      <c r="H62" s="119"/>
      <c r="I62" s="119"/>
      <c r="J62" s="123"/>
      <c r="K62" s="123"/>
      <c r="L62" s="123"/>
      <c r="M62" s="123"/>
      <c r="N62" s="123"/>
      <c r="O62" s="119" t="str">
        <f t="shared" si="0"/>
        <v/>
      </c>
      <c r="P62" s="6" t="str">
        <f t="shared" si="22"/>
        <v xml:space="preserve"> </v>
      </c>
      <c r="Q62">
        <f t="shared" si="23"/>
        <v>0</v>
      </c>
      <c r="R62">
        <f t="shared" si="24"/>
        <v>0</v>
      </c>
      <c r="S62" s="4" t="str">
        <f t="shared" si="25"/>
        <v xml:space="preserve"> </v>
      </c>
      <c r="T62" s="4" t="str">
        <f t="shared" si="26"/>
        <v xml:space="preserve"> </v>
      </c>
      <c r="U62" t="str">
        <f t="shared" si="27"/>
        <v/>
      </c>
      <c r="V62" s="18" t="str">
        <f t="shared" si="28"/>
        <v/>
      </c>
    </row>
    <row r="63" spans="1:22" ht="15" customHeight="1">
      <c r="A63" s="117"/>
      <c r="B63" s="123"/>
      <c r="C63" s="123"/>
      <c r="D63" s="119"/>
      <c r="E63" s="119"/>
      <c r="F63" s="119"/>
      <c r="G63" s="119"/>
      <c r="H63" s="119"/>
      <c r="I63" s="119"/>
      <c r="J63" s="123"/>
      <c r="K63" s="123"/>
      <c r="L63" s="123"/>
      <c r="M63" s="123"/>
      <c r="N63" s="123"/>
      <c r="O63" s="119" t="str">
        <f t="shared" si="0"/>
        <v/>
      </c>
      <c r="P63" s="6" t="str">
        <f t="shared" si="22"/>
        <v xml:space="preserve"> </v>
      </c>
      <c r="Q63">
        <f t="shared" si="23"/>
        <v>0</v>
      </c>
      <c r="R63">
        <f t="shared" si="24"/>
        <v>0</v>
      </c>
      <c r="S63" s="4" t="str">
        <f t="shared" si="25"/>
        <v xml:space="preserve"> </v>
      </c>
      <c r="T63" s="4" t="str">
        <f t="shared" si="26"/>
        <v xml:space="preserve"> </v>
      </c>
      <c r="U63" t="str">
        <f t="shared" si="27"/>
        <v/>
      </c>
      <c r="V63" s="18" t="str">
        <f t="shared" si="28"/>
        <v/>
      </c>
    </row>
    <row r="64" spans="1:22" ht="15" customHeight="1">
      <c r="A64" s="117"/>
      <c r="B64" s="123"/>
      <c r="C64" s="123"/>
      <c r="D64" s="119"/>
      <c r="E64" s="119"/>
      <c r="F64" s="119"/>
      <c r="G64" s="119"/>
      <c r="H64" s="119"/>
      <c r="I64" s="119"/>
      <c r="J64" s="123"/>
      <c r="K64" s="123"/>
      <c r="L64" s="123"/>
      <c r="M64" s="123"/>
      <c r="N64" s="123"/>
      <c r="O64" s="119" t="str">
        <f t="shared" si="0"/>
        <v/>
      </c>
      <c r="P64" s="6" t="str">
        <f t="shared" si="22"/>
        <v xml:space="preserve"> </v>
      </c>
      <c r="Q64">
        <f t="shared" si="23"/>
        <v>0</v>
      </c>
      <c r="R64">
        <f t="shared" si="24"/>
        <v>0</v>
      </c>
      <c r="S64" s="4" t="str">
        <f t="shared" si="25"/>
        <v xml:space="preserve"> </v>
      </c>
      <c r="T64" s="4" t="str">
        <f t="shared" si="26"/>
        <v xml:space="preserve"> </v>
      </c>
      <c r="U64" t="str">
        <f t="shared" si="27"/>
        <v/>
      </c>
      <c r="V64" s="18" t="str">
        <f t="shared" si="28"/>
        <v/>
      </c>
    </row>
    <row r="65" spans="1:22" ht="15" customHeight="1">
      <c r="A65" s="117"/>
      <c r="B65" s="123"/>
      <c r="C65" s="123"/>
      <c r="D65" s="119"/>
      <c r="E65" s="119"/>
      <c r="F65" s="119"/>
      <c r="G65" s="119"/>
      <c r="H65" s="119"/>
      <c r="I65" s="119"/>
      <c r="J65" s="123"/>
      <c r="K65" s="123"/>
      <c r="L65" s="123"/>
      <c r="M65" s="123"/>
      <c r="N65" s="123"/>
      <c r="O65" s="119" t="str">
        <f t="shared" si="0"/>
        <v/>
      </c>
      <c r="P65" s="6" t="str">
        <f t="shared" si="22"/>
        <v xml:space="preserve"> </v>
      </c>
      <c r="Q65">
        <f t="shared" si="23"/>
        <v>0</v>
      </c>
      <c r="R65">
        <f t="shared" si="24"/>
        <v>0</v>
      </c>
      <c r="S65" s="4" t="str">
        <f t="shared" si="25"/>
        <v xml:space="preserve"> </v>
      </c>
      <c r="T65" s="4" t="str">
        <f t="shared" si="26"/>
        <v xml:space="preserve"> </v>
      </c>
      <c r="U65" t="str">
        <f t="shared" si="27"/>
        <v/>
      </c>
      <c r="V65" s="18" t="str">
        <f t="shared" si="28"/>
        <v/>
      </c>
    </row>
    <row r="66" spans="1:22" ht="15" customHeight="1">
      <c r="A66" s="117"/>
      <c r="B66" s="123"/>
      <c r="C66" s="123"/>
      <c r="D66" s="119"/>
      <c r="E66" s="119"/>
      <c r="F66" s="119"/>
      <c r="G66" s="119"/>
      <c r="H66" s="119"/>
      <c r="I66" s="119"/>
      <c r="J66" s="123"/>
      <c r="K66" s="123"/>
      <c r="L66" s="123"/>
      <c r="M66" s="123"/>
      <c r="N66" s="123"/>
      <c r="O66" s="119" t="str">
        <f t="shared" si="0"/>
        <v/>
      </c>
      <c r="P66" s="6" t="str">
        <f t="shared" si="22"/>
        <v xml:space="preserve"> </v>
      </c>
      <c r="Q66">
        <f t="shared" si="23"/>
        <v>0</v>
      </c>
      <c r="R66">
        <f t="shared" si="24"/>
        <v>0</v>
      </c>
      <c r="S66" s="4" t="str">
        <f t="shared" si="25"/>
        <v xml:space="preserve"> </v>
      </c>
      <c r="T66" s="4" t="str">
        <f t="shared" si="26"/>
        <v xml:space="preserve"> </v>
      </c>
      <c r="U66" t="str">
        <f t="shared" si="27"/>
        <v/>
      </c>
      <c r="V66" s="18" t="str">
        <f t="shared" si="28"/>
        <v/>
      </c>
    </row>
    <row r="67" spans="1:22" ht="15" customHeight="1">
      <c r="A67" s="117"/>
      <c r="B67" s="123"/>
      <c r="C67" s="123"/>
      <c r="D67" s="119"/>
      <c r="E67" s="119"/>
      <c r="F67" s="119"/>
      <c r="G67" s="119"/>
      <c r="H67" s="119"/>
      <c r="I67" s="119"/>
      <c r="J67" s="123"/>
      <c r="K67" s="123"/>
      <c r="L67" s="123"/>
      <c r="M67" s="123"/>
      <c r="N67" s="123"/>
      <c r="O67" s="119" t="str">
        <f t="shared" ref="O67:O101" si="29">IF(A67="","","JPN")</f>
        <v/>
      </c>
      <c r="P67" s="6" t="str">
        <f t="shared" si="22"/>
        <v xml:space="preserve"> </v>
      </c>
      <c r="Q67">
        <f t="shared" si="23"/>
        <v>0</v>
      </c>
      <c r="R67">
        <f t="shared" si="24"/>
        <v>0</v>
      </c>
      <c r="S67" s="4" t="str">
        <f t="shared" si="25"/>
        <v xml:space="preserve"> </v>
      </c>
      <c r="T67" s="4" t="str">
        <f t="shared" si="26"/>
        <v xml:space="preserve"> </v>
      </c>
      <c r="U67" t="str">
        <f t="shared" si="27"/>
        <v/>
      </c>
      <c r="V67" s="18" t="str">
        <f t="shared" si="28"/>
        <v/>
      </c>
    </row>
    <row r="68" spans="1:22" ht="15" customHeight="1">
      <c r="A68" s="117"/>
      <c r="B68" s="123"/>
      <c r="C68" s="123"/>
      <c r="D68" s="119"/>
      <c r="E68" s="119"/>
      <c r="F68" s="119"/>
      <c r="G68" s="119"/>
      <c r="H68" s="119"/>
      <c r="I68" s="119"/>
      <c r="J68" s="123"/>
      <c r="K68" s="123"/>
      <c r="L68" s="123"/>
      <c r="M68" s="123"/>
      <c r="N68" s="123"/>
      <c r="O68" s="119" t="str">
        <f t="shared" si="29"/>
        <v/>
      </c>
      <c r="P68" s="6" t="str">
        <f t="shared" si="22"/>
        <v xml:space="preserve"> </v>
      </c>
      <c r="Q68">
        <f t="shared" si="23"/>
        <v>0</v>
      </c>
      <c r="R68">
        <f t="shared" si="24"/>
        <v>0</v>
      </c>
      <c r="S68" s="4" t="str">
        <f t="shared" si="25"/>
        <v xml:space="preserve"> </v>
      </c>
      <c r="T68" s="4" t="str">
        <f t="shared" si="26"/>
        <v xml:space="preserve"> </v>
      </c>
      <c r="U68" t="str">
        <f t="shared" si="27"/>
        <v/>
      </c>
      <c r="V68" s="18" t="str">
        <f t="shared" si="28"/>
        <v/>
      </c>
    </row>
    <row r="69" spans="1:22" ht="15" customHeight="1">
      <c r="A69" s="117"/>
      <c r="B69" s="123"/>
      <c r="C69" s="123"/>
      <c r="D69" s="119"/>
      <c r="E69" s="119"/>
      <c r="F69" s="119"/>
      <c r="G69" s="119"/>
      <c r="H69" s="119"/>
      <c r="I69" s="119"/>
      <c r="J69" s="123"/>
      <c r="K69" s="123"/>
      <c r="L69" s="123"/>
      <c r="M69" s="123"/>
      <c r="N69" s="123"/>
      <c r="O69" s="119" t="str">
        <f t="shared" si="29"/>
        <v/>
      </c>
      <c r="P69" s="6" t="str">
        <f t="shared" si="22"/>
        <v xml:space="preserve"> </v>
      </c>
      <c r="Q69">
        <f t="shared" si="23"/>
        <v>0</v>
      </c>
      <c r="R69">
        <f t="shared" si="24"/>
        <v>0</v>
      </c>
      <c r="S69" s="4" t="str">
        <f t="shared" si="25"/>
        <v xml:space="preserve"> </v>
      </c>
      <c r="T69" s="4" t="str">
        <f t="shared" si="26"/>
        <v xml:space="preserve"> </v>
      </c>
      <c r="U69" t="str">
        <f t="shared" si="27"/>
        <v/>
      </c>
      <c r="V69" s="18" t="str">
        <f t="shared" si="28"/>
        <v/>
      </c>
    </row>
    <row r="70" spans="1:22" ht="15" customHeight="1">
      <c r="A70" s="117"/>
      <c r="B70" s="123"/>
      <c r="C70" s="123"/>
      <c r="D70" s="119"/>
      <c r="E70" s="119"/>
      <c r="F70" s="119"/>
      <c r="G70" s="119"/>
      <c r="H70" s="119"/>
      <c r="I70" s="119"/>
      <c r="J70" s="123"/>
      <c r="K70" s="123"/>
      <c r="L70" s="123"/>
      <c r="M70" s="123"/>
      <c r="N70" s="123"/>
      <c r="O70" s="119" t="str">
        <f t="shared" si="29"/>
        <v/>
      </c>
      <c r="P70" s="6" t="str">
        <f t="shared" si="22"/>
        <v xml:space="preserve"> </v>
      </c>
      <c r="Q70">
        <f t="shared" si="23"/>
        <v>0</v>
      </c>
      <c r="R70">
        <f t="shared" si="24"/>
        <v>0</v>
      </c>
      <c r="S70" s="4" t="str">
        <f t="shared" si="25"/>
        <v xml:space="preserve"> </v>
      </c>
      <c r="T70" s="4" t="str">
        <f t="shared" si="26"/>
        <v xml:space="preserve"> </v>
      </c>
      <c r="U70" t="str">
        <f t="shared" si="27"/>
        <v/>
      </c>
      <c r="V70" s="18" t="str">
        <f t="shared" si="28"/>
        <v/>
      </c>
    </row>
    <row r="71" spans="1:22" ht="15" customHeight="1">
      <c r="A71" s="117"/>
      <c r="B71" s="123"/>
      <c r="C71" s="123"/>
      <c r="D71" s="119"/>
      <c r="E71" s="119"/>
      <c r="F71" s="119"/>
      <c r="G71" s="119"/>
      <c r="H71" s="119"/>
      <c r="I71" s="119"/>
      <c r="J71" s="123"/>
      <c r="K71" s="123"/>
      <c r="L71" s="123"/>
      <c r="M71" s="123"/>
      <c r="N71" s="123"/>
      <c r="O71" s="119" t="str">
        <f t="shared" si="29"/>
        <v/>
      </c>
      <c r="P71" s="6" t="str">
        <f t="shared" si="22"/>
        <v xml:space="preserve"> </v>
      </c>
      <c r="Q71">
        <f t="shared" si="23"/>
        <v>0</v>
      </c>
      <c r="R71">
        <f t="shared" si="24"/>
        <v>0</v>
      </c>
      <c r="S71" s="4" t="str">
        <f t="shared" si="25"/>
        <v xml:space="preserve"> </v>
      </c>
      <c r="T71" s="4" t="str">
        <f t="shared" si="26"/>
        <v xml:space="preserve"> </v>
      </c>
      <c r="U71" t="str">
        <f t="shared" si="27"/>
        <v/>
      </c>
      <c r="V71" s="18" t="str">
        <f t="shared" si="28"/>
        <v/>
      </c>
    </row>
    <row r="72" spans="1:22" ht="15" customHeight="1">
      <c r="A72" s="117"/>
      <c r="B72" s="123"/>
      <c r="C72" s="123"/>
      <c r="D72" s="119"/>
      <c r="E72" s="119"/>
      <c r="F72" s="119"/>
      <c r="G72" s="119"/>
      <c r="H72" s="119"/>
      <c r="I72" s="119"/>
      <c r="J72" s="123"/>
      <c r="K72" s="123"/>
      <c r="L72" s="123"/>
      <c r="M72" s="123"/>
      <c r="N72" s="123"/>
      <c r="O72" s="119" t="str">
        <f t="shared" si="29"/>
        <v/>
      </c>
      <c r="P72" s="6" t="str">
        <f t="shared" si="22"/>
        <v xml:space="preserve"> </v>
      </c>
      <c r="Q72">
        <f t="shared" si="23"/>
        <v>0</v>
      </c>
      <c r="R72">
        <f t="shared" si="24"/>
        <v>0</v>
      </c>
      <c r="S72" s="4" t="str">
        <f t="shared" si="25"/>
        <v xml:space="preserve"> </v>
      </c>
      <c r="T72" s="4" t="str">
        <f t="shared" si="26"/>
        <v xml:space="preserve"> </v>
      </c>
      <c r="U72" t="str">
        <f t="shared" si="27"/>
        <v/>
      </c>
      <c r="V72" s="18" t="str">
        <f t="shared" si="28"/>
        <v/>
      </c>
    </row>
    <row r="73" spans="1:22" ht="15" customHeight="1">
      <c r="A73" s="117"/>
      <c r="B73" s="123"/>
      <c r="C73" s="123"/>
      <c r="D73" s="119"/>
      <c r="E73" s="119"/>
      <c r="F73" s="119"/>
      <c r="G73" s="119"/>
      <c r="H73" s="119"/>
      <c r="I73" s="119"/>
      <c r="J73" s="123"/>
      <c r="K73" s="123"/>
      <c r="L73" s="123"/>
      <c r="M73" s="123"/>
      <c r="N73" s="123"/>
      <c r="O73" s="119" t="str">
        <f t="shared" si="29"/>
        <v/>
      </c>
      <c r="P73" s="6" t="str">
        <f t="shared" si="22"/>
        <v xml:space="preserve"> </v>
      </c>
      <c r="Q73">
        <f t="shared" si="23"/>
        <v>0</v>
      </c>
      <c r="R73">
        <f t="shared" si="24"/>
        <v>0</v>
      </c>
      <c r="S73" s="4" t="str">
        <f t="shared" si="25"/>
        <v xml:space="preserve"> </v>
      </c>
      <c r="T73" s="4" t="str">
        <f t="shared" si="26"/>
        <v xml:space="preserve"> </v>
      </c>
      <c r="U73" t="str">
        <f t="shared" si="27"/>
        <v/>
      </c>
      <c r="V73" s="18" t="str">
        <f t="shared" si="28"/>
        <v/>
      </c>
    </row>
    <row r="74" spans="1:22" ht="15" customHeight="1">
      <c r="A74" s="117"/>
      <c r="B74" s="123"/>
      <c r="C74" s="123"/>
      <c r="D74" s="119"/>
      <c r="E74" s="119"/>
      <c r="F74" s="119"/>
      <c r="G74" s="119"/>
      <c r="H74" s="119"/>
      <c r="I74" s="119"/>
      <c r="J74" s="123"/>
      <c r="K74" s="123"/>
      <c r="L74" s="123"/>
      <c r="M74" s="123"/>
      <c r="N74" s="123"/>
      <c r="O74" s="119" t="str">
        <f t="shared" si="29"/>
        <v/>
      </c>
      <c r="P74" s="6" t="str">
        <f t="shared" ref="P74:P87" si="30">B74&amp;" "&amp;C74</f>
        <v xml:space="preserve"> </v>
      </c>
      <c r="Q74">
        <f t="shared" ref="Q74:Q87" si="31">A74</f>
        <v>0</v>
      </c>
      <c r="R74">
        <f t="shared" ref="R74:R87" si="32">F74</f>
        <v>0</v>
      </c>
      <c r="S74" s="4" t="str">
        <f t="shared" ref="S74:S87" si="33">J74&amp;" "&amp;K74</f>
        <v xml:space="preserve"> </v>
      </c>
      <c r="T74" s="4" t="str">
        <f t="shared" ref="T74:T87" si="34">L74&amp;" "&amp;M74</f>
        <v xml:space="preserve"> </v>
      </c>
      <c r="U74" t="str">
        <f t="shared" ref="U74:U87" si="35">LEFT(N74,4)</f>
        <v/>
      </c>
      <c r="V74" s="18" t="str">
        <f t="shared" ref="V74:V87" si="36">O74</f>
        <v/>
      </c>
    </row>
    <row r="75" spans="1:22" ht="15" customHeight="1">
      <c r="A75" s="117"/>
      <c r="B75" s="123"/>
      <c r="C75" s="123"/>
      <c r="D75" s="119"/>
      <c r="E75" s="119"/>
      <c r="F75" s="119"/>
      <c r="G75" s="119"/>
      <c r="H75" s="119"/>
      <c r="I75" s="119"/>
      <c r="J75" s="123"/>
      <c r="K75" s="123"/>
      <c r="L75" s="123"/>
      <c r="M75" s="123"/>
      <c r="N75" s="123"/>
      <c r="O75" s="119" t="str">
        <f t="shared" si="29"/>
        <v/>
      </c>
      <c r="P75" s="6" t="str">
        <f t="shared" si="30"/>
        <v xml:space="preserve"> </v>
      </c>
      <c r="Q75">
        <f t="shared" si="31"/>
        <v>0</v>
      </c>
      <c r="R75">
        <f t="shared" si="32"/>
        <v>0</v>
      </c>
      <c r="S75" s="4" t="str">
        <f t="shared" si="33"/>
        <v xml:space="preserve"> </v>
      </c>
      <c r="T75" s="4" t="str">
        <f t="shared" si="34"/>
        <v xml:space="preserve"> </v>
      </c>
      <c r="U75" t="str">
        <f t="shared" si="35"/>
        <v/>
      </c>
      <c r="V75" s="18" t="str">
        <f t="shared" si="36"/>
        <v/>
      </c>
    </row>
    <row r="76" spans="1:22" ht="15" customHeight="1">
      <c r="A76" s="117"/>
      <c r="B76" s="123"/>
      <c r="C76" s="123"/>
      <c r="D76" s="119"/>
      <c r="E76" s="119"/>
      <c r="F76" s="119"/>
      <c r="G76" s="119"/>
      <c r="H76" s="119"/>
      <c r="I76" s="119"/>
      <c r="J76" s="123"/>
      <c r="K76" s="123"/>
      <c r="L76" s="123"/>
      <c r="M76" s="123"/>
      <c r="N76" s="123"/>
      <c r="O76" s="119" t="str">
        <f t="shared" si="29"/>
        <v/>
      </c>
      <c r="P76" s="6" t="str">
        <f t="shared" si="30"/>
        <v xml:space="preserve"> </v>
      </c>
      <c r="Q76">
        <f t="shared" si="31"/>
        <v>0</v>
      </c>
      <c r="R76">
        <f t="shared" si="32"/>
        <v>0</v>
      </c>
      <c r="S76" s="4" t="str">
        <f t="shared" si="33"/>
        <v xml:space="preserve"> </v>
      </c>
      <c r="T76" s="4" t="str">
        <f t="shared" si="34"/>
        <v xml:space="preserve"> </v>
      </c>
      <c r="U76" t="str">
        <f t="shared" si="35"/>
        <v/>
      </c>
      <c r="V76" s="18" t="str">
        <f t="shared" si="36"/>
        <v/>
      </c>
    </row>
    <row r="77" spans="1:22" ht="15" customHeight="1">
      <c r="A77" s="117"/>
      <c r="B77" s="123"/>
      <c r="C77" s="123"/>
      <c r="D77" s="119"/>
      <c r="E77" s="119"/>
      <c r="F77" s="119"/>
      <c r="G77" s="119"/>
      <c r="H77" s="119"/>
      <c r="I77" s="119"/>
      <c r="J77" s="123"/>
      <c r="K77" s="123"/>
      <c r="L77" s="123"/>
      <c r="M77" s="123"/>
      <c r="N77" s="123"/>
      <c r="O77" s="119" t="str">
        <f t="shared" si="29"/>
        <v/>
      </c>
      <c r="P77" s="6" t="str">
        <f t="shared" si="30"/>
        <v xml:space="preserve"> </v>
      </c>
      <c r="Q77">
        <f t="shared" si="31"/>
        <v>0</v>
      </c>
      <c r="R77">
        <f t="shared" si="32"/>
        <v>0</v>
      </c>
      <c r="S77" s="4" t="str">
        <f t="shared" si="33"/>
        <v xml:space="preserve"> </v>
      </c>
      <c r="T77" s="4" t="str">
        <f t="shared" si="34"/>
        <v xml:space="preserve"> </v>
      </c>
      <c r="U77" t="str">
        <f t="shared" si="35"/>
        <v/>
      </c>
      <c r="V77" s="18" t="str">
        <f t="shared" si="36"/>
        <v/>
      </c>
    </row>
    <row r="78" spans="1:22" ht="15" customHeight="1">
      <c r="A78" s="117"/>
      <c r="B78" s="123"/>
      <c r="C78" s="123"/>
      <c r="D78" s="119"/>
      <c r="E78" s="119"/>
      <c r="F78" s="119"/>
      <c r="G78" s="119"/>
      <c r="H78" s="119"/>
      <c r="I78" s="119"/>
      <c r="J78" s="123"/>
      <c r="K78" s="123"/>
      <c r="L78" s="123"/>
      <c r="M78" s="123"/>
      <c r="N78" s="123"/>
      <c r="O78" s="119" t="str">
        <f t="shared" si="29"/>
        <v/>
      </c>
      <c r="P78" s="6" t="str">
        <f t="shared" si="30"/>
        <v xml:space="preserve"> </v>
      </c>
      <c r="Q78">
        <f t="shared" si="31"/>
        <v>0</v>
      </c>
      <c r="R78">
        <f t="shared" si="32"/>
        <v>0</v>
      </c>
      <c r="S78" s="4" t="str">
        <f t="shared" si="33"/>
        <v xml:space="preserve"> </v>
      </c>
      <c r="T78" s="4" t="str">
        <f t="shared" si="34"/>
        <v xml:space="preserve"> </v>
      </c>
      <c r="U78" t="str">
        <f t="shared" si="35"/>
        <v/>
      </c>
      <c r="V78" s="18" t="str">
        <f t="shared" si="36"/>
        <v/>
      </c>
    </row>
    <row r="79" spans="1:22" ht="15" customHeight="1">
      <c r="A79" s="117"/>
      <c r="B79" s="123"/>
      <c r="C79" s="123"/>
      <c r="D79" s="119"/>
      <c r="E79" s="119"/>
      <c r="F79" s="119"/>
      <c r="G79" s="119"/>
      <c r="H79" s="119"/>
      <c r="I79" s="119"/>
      <c r="J79" s="123"/>
      <c r="K79" s="123"/>
      <c r="L79" s="123"/>
      <c r="M79" s="123"/>
      <c r="N79" s="123"/>
      <c r="O79" s="119" t="str">
        <f t="shared" si="29"/>
        <v/>
      </c>
      <c r="P79" s="6" t="str">
        <f t="shared" si="30"/>
        <v xml:space="preserve"> </v>
      </c>
      <c r="Q79">
        <f t="shared" si="31"/>
        <v>0</v>
      </c>
      <c r="R79">
        <f t="shared" si="32"/>
        <v>0</v>
      </c>
      <c r="S79" s="4" t="str">
        <f t="shared" si="33"/>
        <v xml:space="preserve"> </v>
      </c>
      <c r="T79" s="4" t="str">
        <f t="shared" si="34"/>
        <v xml:space="preserve"> </v>
      </c>
      <c r="U79" t="str">
        <f t="shared" si="35"/>
        <v/>
      </c>
      <c r="V79" s="18" t="str">
        <f t="shared" si="36"/>
        <v/>
      </c>
    </row>
    <row r="80" spans="1:22" ht="15" customHeight="1">
      <c r="A80" s="117"/>
      <c r="B80" s="123"/>
      <c r="C80" s="123"/>
      <c r="D80" s="119"/>
      <c r="E80" s="119"/>
      <c r="F80" s="119"/>
      <c r="G80" s="119"/>
      <c r="H80" s="119"/>
      <c r="I80" s="119"/>
      <c r="J80" s="123"/>
      <c r="K80" s="123"/>
      <c r="L80" s="123"/>
      <c r="M80" s="123"/>
      <c r="N80" s="123"/>
      <c r="O80" s="119" t="str">
        <f t="shared" si="29"/>
        <v/>
      </c>
      <c r="P80" s="6" t="str">
        <f t="shared" si="30"/>
        <v xml:space="preserve"> </v>
      </c>
      <c r="Q80">
        <f t="shared" si="31"/>
        <v>0</v>
      </c>
      <c r="R80">
        <f t="shared" si="32"/>
        <v>0</v>
      </c>
      <c r="S80" s="4" t="str">
        <f t="shared" si="33"/>
        <v xml:space="preserve"> </v>
      </c>
      <c r="T80" s="4" t="str">
        <f t="shared" si="34"/>
        <v xml:space="preserve"> </v>
      </c>
      <c r="U80" t="str">
        <f t="shared" si="35"/>
        <v/>
      </c>
      <c r="V80" s="18" t="str">
        <f t="shared" si="36"/>
        <v/>
      </c>
    </row>
    <row r="81" spans="1:22" ht="15" customHeight="1">
      <c r="A81" s="117"/>
      <c r="B81" s="123"/>
      <c r="C81" s="123"/>
      <c r="D81" s="119"/>
      <c r="E81" s="119"/>
      <c r="F81" s="119"/>
      <c r="G81" s="119"/>
      <c r="H81" s="119"/>
      <c r="I81" s="119"/>
      <c r="J81" s="123"/>
      <c r="K81" s="123"/>
      <c r="L81" s="123"/>
      <c r="M81" s="123"/>
      <c r="N81" s="123"/>
      <c r="O81" s="119" t="str">
        <f t="shared" si="29"/>
        <v/>
      </c>
      <c r="P81" s="6" t="str">
        <f t="shared" si="30"/>
        <v xml:space="preserve"> </v>
      </c>
      <c r="Q81">
        <f t="shared" si="31"/>
        <v>0</v>
      </c>
      <c r="R81">
        <f t="shared" si="32"/>
        <v>0</v>
      </c>
      <c r="S81" s="4" t="str">
        <f t="shared" si="33"/>
        <v xml:space="preserve"> </v>
      </c>
      <c r="T81" s="4" t="str">
        <f t="shared" si="34"/>
        <v xml:space="preserve"> </v>
      </c>
      <c r="U81" t="str">
        <f t="shared" si="35"/>
        <v/>
      </c>
      <c r="V81" s="18" t="str">
        <f t="shared" si="36"/>
        <v/>
      </c>
    </row>
    <row r="82" spans="1:22" ht="15" customHeight="1">
      <c r="A82" s="117"/>
      <c r="B82" s="123"/>
      <c r="C82" s="123"/>
      <c r="D82" s="119"/>
      <c r="E82" s="119"/>
      <c r="F82" s="119"/>
      <c r="G82" s="119"/>
      <c r="H82" s="119"/>
      <c r="I82" s="119"/>
      <c r="J82" s="123"/>
      <c r="K82" s="123"/>
      <c r="L82" s="123"/>
      <c r="M82" s="123"/>
      <c r="N82" s="123"/>
      <c r="O82" s="119" t="str">
        <f t="shared" si="29"/>
        <v/>
      </c>
      <c r="P82" s="6" t="str">
        <f t="shared" si="30"/>
        <v xml:space="preserve"> </v>
      </c>
      <c r="Q82">
        <f t="shared" si="31"/>
        <v>0</v>
      </c>
      <c r="R82">
        <f t="shared" si="32"/>
        <v>0</v>
      </c>
      <c r="S82" s="4" t="str">
        <f t="shared" si="33"/>
        <v xml:space="preserve"> </v>
      </c>
      <c r="T82" s="4" t="str">
        <f t="shared" si="34"/>
        <v xml:space="preserve"> </v>
      </c>
      <c r="U82" t="str">
        <f t="shared" si="35"/>
        <v/>
      </c>
      <c r="V82" s="18" t="str">
        <f t="shared" si="36"/>
        <v/>
      </c>
    </row>
    <row r="83" spans="1:22" ht="15" customHeight="1">
      <c r="A83" s="117"/>
      <c r="B83" s="123"/>
      <c r="C83" s="123"/>
      <c r="D83" s="119"/>
      <c r="E83" s="119"/>
      <c r="F83" s="119"/>
      <c r="G83" s="119"/>
      <c r="H83" s="119"/>
      <c r="I83" s="119"/>
      <c r="J83" s="123"/>
      <c r="K83" s="123"/>
      <c r="L83" s="123"/>
      <c r="M83" s="123"/>
      <c r="N83" s="123"/>
      <c r="O83" s="119" t="str">
        <f t="shared" si="29"/>
        <v/>
      </c>
      <c r="P83" s="6" t="str">
        <f t="shared" si="30"/>
        <v xml:space="preserve"> </v>
      </c>
      <c r="Q83">
        <f t="shared" si="31"/>
        <v>0</v>
      </c>
      <c r="R83">
        <f t="shared" si="32"/>
        <v>0</v>
      </c>
      <c r="S83" s="4" t="str">
        <f t="shared" si="33"/>
        <v xml:space="preserve"> </v>
      </c>
      <c r="T83" s="4" t="str">
        <f t="shared" si="34"/>
        <v xml:space="preserve"> </v>
      </c>
      <c r="U83" t="str">
        <f t="shared" si="35"/>
        <v/>
      </c>
      <c r="V83" s="18" t="str">
        <f t="shared" si="36"/>
        <v/>
      </c>
    </row>
    <row r="84" spans="1:22" ht="15" customHeight="1">
      <c r="A84" s="117"/>
      <c r="B84" s="123"/>
      <c r="C84" s="123"/>
      <c r="D84" s="119"/>
      <c r="E84" s="119"/>
      <c r="F84" s="119"/>
      <c r="G84" s="119"/>
      <c r="H84" s="119"/>
      <c r="I84" s="119"/>
      <c r="J84" s="123"/>
      <c r="K84" s="123"/>
      <c r="L84" s="123"/>
      <c r="M84" s="123"/>
      <c r="N84" s="123"/>
      <c r="O84" s="119" t="str">
        <f t="shared" si="29"/>
        <v/>
      </c>
      <c r="P84" s="6" t="str">
        <f t="shared" si="30"/>
        <v xml:space="preserve"> </v>
      </c>
      <c r="Q84">
        <f t="shared" si="31"/>
        <v>0</v>
      </c>
      <c r="R84">
        <f t="shared" si="32"/>
        <v>0</v>
      </c>
      <c r="S84" s="4" t="str">
        <f t="shared" si="33"/>
        <v xml:space="preserve"> </v>
      </c>
      <c r="T84" s="4" t="str">
        <f t="shared" si="34"/>
        <v xml:space="preserve"> </v>
      </c>
      <c r="U84" t="str">
        <f t="shared" si="35"/>
        <v/>
      </c>
      <c r="V84" s="18" t="str">
        <f t="shared" si="36"/>
        <v/>
      </c>
    </row>
    <row r="85" spans="1:22" ht="15" customHeight="1">
      <c r="A85" s="117"/>
      <c r="B85" s="123"/>
      <c r="C85" s="123"/>
      <c r="D85" s="119"/>
      <c r="E85" s="119"/>
      <c r="F85" s="119"/>
      <c r="G85" s="119"/>
      <c r="H85" s="119"/>
      <c r="I85" s="119"/>
      <c r="J85" s="123"/>
      <c r="K85" s="123"/>
      <c r="L85" s="123"/>
      <c r="M85" s="123"/>
      <c r="N85" s="123"/>
      <c r="O85" s="119" t="str">
        <f t="shared" si="29"/>
        <v/>
      </c>
      <c r="P85" s="6" t="str">
        <f t="shared" si="30"/>
        <v xml:space="preserve"> </v>
      </c>
      <c r="Q85">
        <f t="shared" si="31"/>
        <v>0</v>
      </c>
      <c r="R85">
        <f t="shared" si="32"/>
        <v>0</v>
      </c>
      <c r="S85" s="4" t="str">
        <f t="shared" si="33"/>
        <v xml:space="preserve"> </v>
      </c>
      <c r="T85" s="4" t="str">
        <f t="shared" si="34"/>
        <v xml:space="preserve"> </v>
      </c>
      <c r="U85" t="str">
        <f t="shared" si="35"/>
        <v/>
      </c>
      <c r="V85" s="18" t="str">
        <f t="shared" si="36"/>
        <v/>
      </c>
    </row>
    <row r="86" spans="1:22" ht="15" customHeight="1">
      <c r="A86" s="117"/>
      <c r="B86" s="123"/>
      <c r="C86" s="123"/>
      <c r="D86" s="119"/>
      <c r="E86" s="119"/>
      <c r="F86" s="119"/>
      <c r="G86" s="119"/>
      <c r="H86" s="119"/>
      <c r="I86" s="119"/>
      <c r="J86" s="123"/>
      <c r="K86" s="123"/>
      <c r="L86" s="123"/>
      <c r="M86" s="123"/>
      <c r="N86" s="123"/>
      <c r="O86" s="119" t="str">
        <f t="shared" si="29"/>
        <v/>
      </c>
      <c r="P86" s="6" t="str">
        <f t="shared" si="30"/>
        <v xml:space="preserve"> </v>
      </c>
      <c r="Q86">
        <f t="shared" si="31"/>
        <v>0</v>
      </c>
      <c r="R86">
        <f t="shared" si="32"/>
        <v>0</v>
      </c>
      <c r="S86" s="4" t="str">
        <f t="shared" si="33"/>
        <v xml:space="preserve"> </v>
      </c>
      <c r="T86" s="4" t="str">
        <f t="shared" si="34"/>
        <v xml:space="preserve"> </v>
      </c>
      <c r="U86" t="str">
        <f t="shared" si="35"/>
        <v/>
      </c>
      <c r="V86" s="18" t="str">
        <f t="shared" si="36"/>
        <v/>
      </c>
    </row>
    <row r="87" spans="1:22" ht="15" customHeight="1">
      <c r="A87" s="117"/>
      <c r="B87" s="123"/>
      <c r="C87" s="123"/>
      <c r="D87" s="119"/>
      <c r="E87" s="119"/>
      <c r="F87" s="119"/>
      <c r="G87" s="119"/>
      <c r="H87" s="119"/>
      <c r="I87" s="119"/>
      <c r="J87" s="123"/>
      <c r="K87" s="123"/>
      <c r="L87" s="123"/>
      <c r="M87" s="123"/>
      <c r="N87" s="123"/>
      <c r="O87" s="119" t="str">
        <f t="shared" si="29"/>
        <v/>
      </c>
      <c r="P87" s="6" t="str">
        <f t="shared" si="30"/>
        <v xml:space="preserve"> </v>
      </c>
      <c r="Q87">
        <f t="shared" si="31"/>
        <v>0</v>
      </c>
      <c r="R87">
        <f t="shared" si="32"/>
        <v>0</v>
      </c>
      <c r="S87" s="4" t="str">
        <f t="shared" si="33"/>
        <v xml:space="preserve"> </v>
      </c>
      <c r="T87" s="4" t="str">
        <f t="shared" si="34"/>
        <v xml:space="preserve"> </v>
      </c>
      <c r="U87" t="str">
        <f t="shared" si="35"/>
        <v/>
      </c>
      <c r="V87" s="18" t="str">
        <f t="shared" si="36"/>
        <v/>
      </c>
    </row>
    <row r="88" spans="1:22" ht="15" customHeight="1">
      <c r="A88" s="117"/>
      <c r="B88" s="123"/>
      <c r="C88" s="123"/>
      <c r="D88" s="119"/>
      <c r="E88" s="119"/>
      <c r="F88" s="119"/>
      <c r="G88" s="119"/>
      <c r="H88" s="119"/>
      <c r="I88" s="119"/>
      <c r="J88" s="123"/>
      <c r="K88" s="123"/>
      <c r="L88" s="123"/>
      <c r="M88" s="123"/>
      <c r="N88" s="123"/>
      <c r="O88" s="119" t="str">
        <f t="shared" si="29"/>
        <v/>
      </c>
      <c r="P88" s="6" t="str">
        <f t="shared" ref="P88:P101" si="37">B88&amp;" "&amp;C88</f>
        <v xml:space="preserve"> </v>
      </c>
      <c r="Q88">
        <f t="shared" ref="Q88:Q101" si="38">A88</f>
        <v>0</v>
      </c>
      <c r="R88">
        <f t="shared" ref="R88:R101" si="39">F88</f>
        <v>0</v>
      </c>
      <c r="S88" s="4" t="str">
        <f t="shared" ref="S88:S101" si="40">J88&amp;" "&amp;K88</f>
        <v xml:space="preserve"> </v>
      </c>
      <c r="T88" s="4" t="str">
        <f t="shared" ref="T88:T101" si="41">L88&amp;" "&amp;M88</f>
        <v xml:space="preserve"> </v>
      </c>
      <c r="U88" t="str">
        <f t="shared" ref="U88:U101" si="42">LEFT(N88,4)</f>
        <v/>
      </c>
      <c r="V88" s="18" t="str">
        <f t="shared" ref="V88:V101" si="43">O88</f>
        <v/>
      </c>
    </row>
    <row r="89" spans="1:22" ht="15" customHeight="1">
      <c r="A89" s="117"/>
      <c r="B89" s="123"/>
      <c r="C89" s="123"/>
      <c r="D89" s="119"/>
      <c r="E89" s="119"/>
      <c r="F89" s="119"/>
      <c r="G89" s="119"/>
      <c r="H89" s="119"/>
      <c r="I89" s="119"/>
      <c r="J89" s="123"/>
      <c r="K89" s="123"/>
      <c r="L89" s="123"/>
      <c r="M89" s="123"/>
      <c r="N89" s="123"/>
      <c r="O89" s="119" t="str">
        <f t="shared" si="29"/>
        <v/>
      </c>
      <c r="P89" s="6" t="str">
        <f t="shared" si="37"/>
        <v xml:space="preserve"> </v>
      </c>
      <c r="Q89">
        <f t="shared" si="38"/>
        <v>0</v>
      </c>
      <c r="R89">
        <f t="shared" si="39"/>
        <v>0</v>
      </c>
      <c r="S89" s="4" t="str">
        <f t="shared" si="40"/>
        <v xml:space="preserve"> </v>
      </c>
      <c r="T89" s="4" t="str">
        <f t="shared" si="41"/>
        <v xml:space="preserve"> </v>
      </c>
      <c r="U89" t="str">
        <f t="shared" si="42"/>
        <v/>
      </c>
      <c r="V89" s="18" t="str">
        <f t="shared" si="43"/>
        <v/>
      </c>
    </row>
    <row r="90" spans="1:22" ht="15" customHeight="1">
      <c r="A90" s="117"/>
      <c r="B90" s="123"/>
      <c r="C90" s="123"/>
      <c r="D90" s="119"/>
      <c r="E90" s="119"/>
      <c r="F90" s="119"/>
      <c r="G90" s="119"/>
      <c r="H90" s="119"/>
      <c r="I90" s="119"/>
      <c r="J90" s="123"/>
      <c r="K90" s="123"/>
      <c r="L90" s="123"/>
      <c r="M90" s="123"/>
      <c r="N90" s="123"/>
      <c r="O90" s="119" t="str">
        <f t="shared" si="29"/>
        <v/>
      </c>
      <c r="P90" s="6" t="str">
        <f t="shared" si="37"/>
        <v xml:space="preserve"> </v>
      </c>
      <c r="Q90">
        <f t="shared" si="38"/>
        <v>0</v>
      </c>
      <c r="R90">
        <f t="shared" si="39"/>
        <v>0</v>
      </c>
      <c r="S90" s="4" t="str">
        <f t="shared" si="40"/>
        <v xml:space="preserve"> </v>
      </c>
      <c r="T90" s="4" t="str">
        <f t="shared" si="41"/>
        <v xml:space="preserve"> </v>
      </c>
      <c r="U90" t="str">
        <f t="shared" si="42"/>
        <v/>
      </c>
      <c r="V90" s="18" t="str">
        <f t="shared" si="43"/>
        <v/>
      </c>
    </row>
    <row r="91" spans="1:22" ht="15" customHeight="1">
      <c r="A91" s="117"/>
      <c r="B91" s="123"/>
      <c r="C91" s="123"/>
      <c r="D91" s="119"/>
      <c r="E91" s="119"/>
      <c r="F91" s="119"/>
      <c r="G91" s="119"/>
      <c r="H91" s="119"/>
      <c r="I91" s="119"/>
      <c r="J91" s="123"/>
      <c r="K91" s="123"/>
      <c r="L91" s="123"/>
      <c r="M91" s="123"/>
      <c r="N91" s="123"/>
      <c r="O91" s="119" t="str">
        <f t="shared" si="29"/>
        <v/>
      </c>
      <c r="P91" s="6" t="str">
        <f t="shared" si="37"/>
        <v xml:space="preserve"> </v>
      </c>
      <c r="Q91">
        <f t="shared" si="38"/>
        <v>0</v>
      </c>
      <c r="R91">
        <f t="shared" si="39"/>
        <v>0</v>
      </c>
      <c r="S91" s="4" t="str">
        <f t="shared" si="40"/>
        <v xml:space="preserve"> </v>
      </c>
      <c r="T91" s="4" t="str">
        <f t="shared" si="41"/>
        <v xml:space="preserve"> </v>
      </c>
      <c r="U91" t="str">
        <f t="shared" si="42"/>
        <v/>
      </c>
      <c r="V91" s="18" t="str">
        <f t="shared" si="43"/>
        <v/>
      </c>
    </row>
    <row r="92" spans="1:22" ht="15" customHeight="1">
      <c r="A92" s="117"/>
      <c r="B92" s="123"/>
      <c r="C92" s="123"/>
      <c r="D92" s="119"/>
      <c r="E92" s="119"/>
      <c r="F92" s="119"/>
      <c r="G92" s="119"/>
      <c r="H92" s="119"/>
      <c r="I92" s="119"/>
      <c r="J92" s="123"/>
      <c r="K92" s="123"/>
      <c r="L92" s="123"/>
      <c r="M92" s="123"/>
      <c r="N92" s="123"/>
      <c r="O92" s="119" t="str">
        <f t="shared" si="29"/>
        <v/>
      </c>
      <c r="P92" s="6" t="str">
        <f t="shared" si="37"/>
        <v xml:space="preserve"> </v>
      </c>
      <c r="Q92">
        <f t="shared" si="38"/>
        <v>0</v>
      </c>
      <c r="R92">
        <f t="shared" si="39"/>
        <v>0</v>
      </c>
      <c r="S92" s="4" t="str">
        <f t="shared" si="40"/>
        <v xml:space="preserve"> </v>
      </c>
      <c r="T92" s="4" t="str">
        <f t="shared" si="41"/>
        <v xml:space="preserve"> </v>
      </c>
      <c r="U92" t="str">
        <f t="shared" si="42"/>
        <v/>
      </c>
      <c r="V92" s="18" t="str">
        <f t="shared" si="43"/>
        <v/>
      </c>
    </row>
    <row r="93" spans="1:22" ht="15" customHeight="1">
      <c r="A93" s="117"/>
      <c r="B93" s="123"/>
      <c r="C93" s="123"/>
      <c r="D93" s="119"/>
      <c r="E93" s="119"/>
      <c r="F93" s="119"/>
      <c r="G93" s="119"/>
      <c r="H93" s="119"/>
      <c r="I93" s="119"/>
      <c r="J93" s="123"/>
      <c r="K93" s="123"/>
      <c r="L93" s="123"/>
      <c r="M93" s="123"/>
      <c r="N93" s="123"/>
      <c r="O93" s="119" t="str">
        <f t="shared" si="29"/>
        <v/>
      </c>
      <c r="P93" s="6" t="str">
        <f t="shared" si="37"/>
        <v xml:space="preserve"> </v>
      </c>
      <c r="Q93">
        <f t="shared" si="38"/>
        <v>0</v>
      </c>
      <c r="R93">
        <f t="shared" si="39"/>
        <v>0</v>
      </c>
      <c r="S93" s="4" t="str">
        <f t="shared" si="40"/>
        <v xml:space="preserve"> </v>
      </c>
      <c r="T93" s="4" t="str">
        <f t="shared" si="41"/>
        <v xml:space="preserve"> </v>
      </c>
      <c r="U93" t="str">
        <f t="shared" si="42"/>
        <v/>
      </c>
      <c r="V93" s="18" t="str">
        <f t="shared" si="43"/>
        <v/>
      </c>
    </row>
    <row r="94" spans="1:22" ht="15" customHeight="1">
      <c r="A94" s="117"/>
      <c r="B94" s="123"/>
      <c r="C94" s="123"/>
      <c r="D94" s="119"/>
      <c r="E94" s="119"/>
      <c r="F94" s="119"/>
      <c r="G94" s="119"/>
      <c r="H94" s="119"/>
      <c r="I94" s="119"/>
      <c r="J94" s="123"/>
      <c r="K94" s="123"/>
      <c r="L94" s="123"/>
      <c r="M94" s="123"/>
      <c r="N94" s="123"/>
      <c r="O94" s="119" t="str">
        <f t="shared" si="29"/>
        <v/>
      </c>
      <c r="P94" s="6" t="str">
        <f t="shared" si="37"/>
        <v xml:space="preserve"> </v>
      </c>
      <c r="Q94">
        <f t="shared" si="38"/>
        <v>0</v>
      </c>
      <c r="R94">
        <f t="shared" si="39"/>
        <v>0</v>
      </c>
      <c r="S94" s="4" t="str">
        <f t="shared" si="40"/>
        <v xml:space="preserve"> </v>
      </c>
      <c r="T94" s="4" t="str">
        <f t="shared" si="41"/>
        <v xml:space="preserve"> </v>
      </c>
      <c r="U94" t="str">
        <f t="shared" si="42"/>
        <v/>
      </c>
      <c r="V94" s="18" t="str">
        <f t="shared" si="43"/>
        <v/>
      </c>
    </row>
    <row r="95" spans="1:22" ht="15" customHeight="1">
      <c r="A95" s="117"/>
      <c r="B95" s="123"/>
      <c r="C95" s="123"/>
      <c r="D95" s="119"/>
      <c r="E95" s="119"/>
      <c r="F95" s="119"/>
      <c r="G95" s="119"/>
      <c r="H95" s="119"/>
      <c r="I95" s="119"/>
      <c r="J95" s="123"/>
      <c r="K95" s="123"/>
      <c r="L95" s="123"/>
      <c r="M95" s="123"/>
      <c r="N95" s="123"/>
      <c r="O95" s="119" t="str">
        <f t="shared" si="29"/>
        <v/>
      </c>
      <c r="P95" s="6" t="str">
        <f t="shared" si="37"/>
        <v xml:space="preserve"> </v>
      </c>
      <c r="Q95">
        <f t="shared" si="38"/>
        <v>0</v>
      </c>
      <c r="R95">
        <f t="shared" si="39"/>
        <v>0</v>
      </c>
      <c r="S95" s="4" t="str">
        <f t="shared" si="40"/>
        <v xml:space="preserve"> </v>
      </c>
      <c r="T95" s="4" t="str">
        <f t="shared" si="41"/>
        <v xml:space="preserve"> </v>
      </c>
      <c r="U95" t="str">
        <f t="shared" si="42"/>
        <v/>
      </c>
      <c r="V95" s="18" t="str">
        <f t="shared" si="43"/>
        <v/>
      </c>
    </row>
    <row r="96" spans="1:22" ht="15" customHeight="1">
      <c r="A96" s="117"/>
      <c r="B96" s="123"/>
      <c r="C96" s="123"/>
      <c r="D96" s="119"/>
      <c r="E96" s="119"/>
      <c r="F96" s="119"/>
      <c r="G96" s="119"/>
      <c r="H96" s="119"/>
      <c r="I96" s="119"/>
      <c r="J96" s="123"/>
      <c r="K96" s="123"/>
      <c r="L96" s="123"/>
      <c r="M96" s="123"/>
      <c r="N96" s="123"/>
      <c r="O96" s="119" t="str">
        <f t="shared" si="29"/>
        <v/>
      </c>
      <c r="P96" s="6" t="str">
        <f t="shared" si="37"/>
        <v xml:space="preserve"> </v>
      </c>
      <c r="Q96">
        <f t="shared" si="38"/>
        <v>0</v>
      </c>
      <c r="R96">
        <f t="shared" si="39"/>
        <v>0</v>
      </c>
      <c r="S96" s="4" t="str">
        <f t="shared" si="40"/>
        <v xml:space="preserve"> </v>
      </c>
      <c r="T96" s="4" t="str">
        <f t="shared" si="41"/>
        <v xml:space="preserve"> </v>
      </c>
      <c r="U96" t="str">
        <f t="shared" si="42"/>
        <v/>
      </c>
      <c r="V96" s="18" t="str">
        <f t="shared" si="43"/>
        <v/>
      </c>
    </row>
    <row r="97" spans="1:22" ht="15" customHeight="1">
      <c r="A97" s="117"/>
      <c r="B97" s="123"/>
      <c r="C97" s="123"/>
      <c r="D97" s="119"/>
      <c r="E97" s="119"/>
      <c r="F97" s="119"/>
      <c r="G97" s="119"/>
      <c r="H97" s="119"/>
      <c r="I97" s="119"/>
      <c r="J97" s="123"/>
      <c r="K97" s="123"/>
      <c r="L97" s="123"/>
      <c r="M97" s="123"/>
      <c r="N97" s="123"/>
      <c r="O97" s="119" t="str">
        <f t="shared" si="29"/>
        <v/>
      </c>
      <c r="P97" s="6" t="str">
        <f t="shared" si="37"/>
        <v xml:space="preserve"> </v>
      </c>
      <c r="Q97">
        <f t="shared" si="38"/>
        <v>0</v>
      </c>
      <c r="R97">
        <f t="shared" si="39"/>
        <v>0</v>
      </c>
      <c r="S97" s="4" t="str">
        <f t="shared" si="40"/>
        <v xml:space="preserve"> </v>
      </c>
      <c r="T97" s="4" t="str">
        <f t="shared" si="41"/>
        <v xml:space="preserve"> </v>
      </c>
      <c r="U97" t="str">
        <f t="shared" si="42"/>
        <v/>
      </c>
      <c r="V97" s="18" t="str">
        <f t="shared" si="43"/>
        <v/>
      </c>
    </row>
    <row r="98" spans="1:22" ht="15" customHeight="1">
      <c r="A98" s="117"/>
      <c r="B98" s="123"/>
      <c r="C98" s="123"/>
      <c r="D98" s="119"/>
      <c r="E98" s="119"/>
      <c r="F98" s="119"/>
      <c r="G98" s="119"/>
      <c r="H98" s="119"/>
      <c r="I98" s="119"/>
      <c r="J98" s="123"/>
      <c r="K98" s="123"/>
      <c r="L98" s="123"/>
      <c r="M98" s="123"/>
      <c r="N98" s="123"/>
      <c r="O98" s="119" t="str">
        <f t="shared" si="29"/>
        <v/>
      </c>
      <c r="P98" s="6" t="str">
        <f t="shared" si="37"/>
        <v xml:space="preserve"> </v>
      </c>
      <c r="Q98">
        <f t="shared" si="38"/>
        <v>0</v>
      </c>
      <c r="R98">
        <f t="shared" si="39"/>
        <v>0</v>
      </c>
      <c r="S98" s="4" t="str">
        <f t="shared" si="40"/>
        <v xml:space="preserve"> </v>
      </c>
      <c r="T98" s="4" t="str">
        <f t="shared" si="41"/>
        <v xml:space="preserve"> </v>
      </c>
      <c r="U98" t="str">
        <f t="shared" si="42"/>
        <v/>
      </c>
      <c r="V98" s="18" t="str">
        <f t="shared" si="43"/>
        <v/>
      </c>
    </row>
    <row r="99" spans="1:22" ht="15" customHeight="1">
      <c r="A99" s="117"/>
      <c r="B99" s="123"/>
      <c r="C99" s="123"/>
      <c r="D99" s="119"/>
      <c r="E99" s="119"/>
      <c r="F99" s="119"/>
      <c r="G99" s="119"/>
      <c r="H99" s="119"/>
      <c r="I99" s="119"/>
      <c r="J99" s="123"/>
      <c r="K99" s="123"/>
      <c r="L99" s="123"/>
      <c r="M99" s="123"/>
      <c r="N99" s="123"/>
      <c r="O99" s="119" t="str">
        <f t="shared" si="29"/>
        <v/>
      </c>
      <c r="P99" s="6" t="str">
        <f t="shared" si="37"/>
        <v xml:space="preserve"> </v>
      </c>
      <c r="Q99">
        <f t="shared" si="38"/>
        <v>0</v>
      </c>
      <c r="R99">
        <f t="shared" si="39"/>
        <v>0</v>
      </c>
      <c r="S99" s="4" t="str">
        <f t="shared" si="40"/>
        <v xml:space="preserve"> </v>
      </c>
      <c r="T99" s="4" t="str">
        <f t="shared" si="41"/>
        <v xml:space="preserve"> </v>
      </c>
      <c r="U99" t="str">
        <f t="shared" si="42"/>
        <v/>
      </c>
      <c r="V99" s="18" t="str">
        <f t="shared" si="43"/>
        <v/>
      </c>
    </row>
    <row r="100" spans="1:22" ht="15" customHeight="1">
      <c r="A100" s="117"/>
      <c r="B100" s="123"/>
      <c r="C100" s="123"/>
      <c r="D100" s="119"/>
      <c r="E100" s="119"/>
      <c r="F100" s="119"/>
      <c r="G100" s="119"/>
      <c r="H100" s="119"/>
      <c r="I100" s="119"/>
      <c r="J100" s="123"/>
      <c r="K100" s="123"/>
      <c r="L100" s="123"/>
      <c r="M100" s="123"/>
      <c r="N100" s="123"/>
      <c r="O100" s="119" t="str">
        <f t="shared" si="29"/>
        <v/>
      </c>
      <c r="P100" s="6" t="str">
        <f t="shared" si="37"/>
        <v xml:space="preserve"> </v>
      </c>
      <c r="Q100">
        <f t="shared" si="38"/>
        <v>0</v>
      </c>
      <c r="R100">
        <f t="shared" si="39"/>
        <v>0</v>
      </c>
      <c r="S100" s="4" t="str">
        <f t="shared" si="40"/>
        <v xml:space="preserve"> </v>
      </c>
      <c r="T100" s="4" t="str">
        <f t="shared" si="41"/>
        <v xml:space="preserve"> </v>
      </c>
      <c r="U100" t="str">
        <f t="shared" si="42"/>
        <v/>
      </c>
      <c r="V100" s="18" t="str">
        <f t="shared" si="43"/>
        <v/>
      </c>
    </row>
    <row r="101" spans="1:22" ht="15" customHeight="1">
      <c r="A101" s="117"/>
      <c r="B101" s="123"/>
      <c r="C101" s="123"/>
      <c r="D101" s="119"/>
      <c r="E101" s="119"/>
      <c r="F101" s="119"/>
      <c r="G101" s="119"/>
      <c r="H101" s="119"/>
      <c r="I101" s="119"/>
      <c r="J101" s="123"/>
      <c r="K101" s="123"/>
      <c r="L101" s="123"/>
      <c r="M101" s="123"/>
      <c r="N101" s="123"/>
      <c r="O101" s="119" t="str">
        <f t="shared" si="29"/>
        <v/>
      </c>
      <c r="P101" s="19" t="str">
        <f t="shared" si="37"/>
        <v xml:space="preserve"> </v>
      </c>
      <c r="Q101" s="1">
        <f t="shared" si="38"/>
        <v>0</v>
      </c>
      <c r="R101" s="1">
        <f t="shared" si="39"/>
        <v>0</v>
      </c>
      <c r="S101" s="20" t="str">
        <f t="shared" si="40"/>
        <v xml:space="preserve"> </v>
      </c>
      <c r="T101" s="20" t="str">
        <f t="shared" si="41"/>
        <v xml:space="preserve"> </v>
      </c>
      <c r="U101" s="1" t="str">
        <f t="shared" si="42"/>
        <v/>
      </c>
      <c r="V101" s="2" t="str">
        <f t="shared" si="43"/>
        <v/>
      </c>
    </row>
  </sheetData>
  <sheetProtection sheet="1" objects="1" scenarios="1"/>
  <mergeCells count="1">
    <mergeCell ref="Q1:R1"/>
  </mergeCells>
  <phoneticPr fontId="1"/>
  <dataValidations count="1">
    <dataValidation imeMode="halfKatakana" allowBlank="1" showInputMessage="1" showErrorMessage="1" sqref="J1:K1 JG1:JH1 TC1:TD1 ACY1:ACZ1 AMU1:AMV1 AWQ1:AWR1 BGM1:BGN1 BQI1:BQJ1 CAE1:CAF1 CKA1:CKB1 CTW1:CTX1 DDS1:DDT1 DNO1:DNP1 DXK1:DXL1 EHG1:EHH1 ERC1:ERD1 FAY1:FAZ1 FKU1:FKV1 FUQ1:FUR1 GEM1:GEN1 GOI1:GOJ1 GYE1:GYF1 HIA1:HIB1 HRW1:HRX1 IBS1:IBT1 ILO1:ILP1 IVK1:IVL1 JFG1:JFH1 JPC1:JPD1 JYY1:JYZ1 KIU1:KIV1 KSQ1:KSR1 LCM1:LCN1 LMI1:LMJ1 LWE1:LWF1 MGA1:MGB1 MPW1:MPX1 MZS1:MZT1 NJO1:NJP1 NTK1:NTL1 ODG1:ODH1 ONC1:OND1 OWY1:OWZ1 PGU1:PGV1 PQQ1:PQR1 QAM1:QAN1 QKI1:QKJ1 QUE1:QUF1 REA1:REB1 RNW1:RNX1 RXS1:RXT1 SHO1:SHP1 SRK1:SRL1 TBG1:TBH1 TLC1:TLD1 TUY1:TUZ1 UEU1:UEV1 UOQ1:UOR1 UYM1:UYN1 VII1:VIJ1 VSE1:VSF1 WCA1:WCB1 WLW1:WLX1 WVS1:WVT1" xr:uid="{F83EC7D4-306F-40E4-A7A7-CF85A3D48309}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44B3-7282-482F-AC71-8E3D9D5F3908}">
  <dimension ref="A1:V101"/>
  <sheetViews>
    <sheetView zoomScaleNormal="100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A2" sqref="A2"/>
    </sheetView>
  </sheetViews>
  <sheetFormatPr defaultRowHeight="18.75"/>
  <cols>
    <col min="1" max="1" width="6.75" customWidth="1"/>
    <col min="5" max="5" width="12.625" bestFit="1" customWidth="1"/>
    <col min="6" max="6" width="6.375" customWidth="1"/>
    <col min="7" max="9" width="5.625" customWidth="1"/>
    <col min="10" max="10" width="12.375" bestFit="1" customWidth="1"/>
    <col min="11" max="11" width="11.375" bestFit="1" customWidth="1"/>
    <col min="12" max="12" width="18" bestFit="1" customWidth="1"/>
    <col min="13" max="13" width="14.375" bestFit="1" customWidth="1"/>
    <col min="14" max="14" width="11" bestFit="1" customWidth="1"/>
    <col min="15" max="15" width="5.125" style="5" bestFit="1" customWidth="1"/>
    <col min="16" max="16" width="11.375" hidden="1" customWidth="1"/>
    <col min="17" max="17" width="8.125" hidden="1" customWidth="1"/>
    <col min="18" max="18" width="2.5" hidden="1" customWidth="1"/>
    <col min="19" max="19" width="10" hidden="1" customWidth="1"/>
    <col min="20" max="20" width="16.25" hidden="1" customWidth="1"/>
    <col min="21" max="21" width="5.5" hidden="1" customWidth="1"/>
    <col min="22" max="22" width="5.875" hidden="1" customWidth="1"/>
  </cols>
  <sheetData>
    <row r="1" spans="1:22">
      <c r="A1" s="301" t="s">
        <v>85</v>
      </c>
      <c r="B1" s="302" t="s">
        <v>86</v>
      </c>
      <c r="C1" s="302" t="s">
        <v>87</v>
      </c>
      <c r="D1" s="302" t="s">
        <v>88</v>
      </c>
      <c r="E1" s="302" t="s">
        <v>89</v>
      </c>
      <c r="F1" s="303" t="s">
        <v>90</v>
      </c>
      <c r="G1" s="14" t="s">
        <v>91</v>
      </c>
      <c r="H1" s="15" t="s">
        <v>92</v>
      </c>
      <c r="I1" s="15" t="s">
        <v>93</v>
      </c>
      <c r="J1" s="13" t="s">
        <v>94</v>
      </c>
      <c r="K1" s="13" t="s">
        <v>95</v>
      </c>
      <c r="L1" s="10" t="s">
        <v>96</v>
      </c>
      <c r="M1" s="10" t="s">
        <v>97</v>
      </c>
      <c r="N1" s="269" t="s">
        <v>98</v>
      </c>
      <c r="O1" s="11" t="s">
        <v>99</v>
      </c>
      <c r="P1" s="8" t="s">
        <v>100</v>
      </c>
      <c r="Q1" s="361">
        <f>D2</f>
        <v>0</v>
      </c>
      <c r="R1" s="361"/>
      <c r="S1" s="9" t="s">
        <v>101</v>
      </c>
      <c r="T1" s="9">
        <f>E2</f>
        <v>0</v>
      </c>
      <c r="U1" s="17"/>
      <c r="V1" s="17"/>
    </row>
    <row r="2" spans="1:22" ht="15" customHeight="1">
      <c r="A2" s="117"/>
      <c r="B2" s="123"/>
      <c r="C2" s="118"/>
      <c r="D2" s="119"/>
      <c r="E2" s="119"/>
      <c r="F2" s="119"/>
      <c r="G2" s="119"/>
      <c r="H2" s="119"/>
      <c r="I2" s="123"/>
      <c r="J2" s="123"/>
      <c r="K2" s="123"/>
      <c r="L2" s="118"/>
      <c r="M2" s="118"/>
      <c r="N2" s="118"/>
      <c r="O2" s="120" t="str">
        <f>IF(A2="","","JPN")</f>
        <v/>
      </c>
      <c r="P2" s="7" t="str">
        <f>B2&amp;" "&amp;C2</f>
        <v xml:space="preserve"> </v>
      </c>
      <c r="Q2">
        <f>A2</f>
        <v>0</v>
      </c>
      <c r="R2">
        <f>F2</f>
        <v>0</v>
      </c>
      <c r="S2" s="4" t="str">
        <f>J2&amp;" "&amp;K2</f>
        <v xml:space="preserve"> </v>
      </c>
      <c r="T2" s="4" t="str">
        <f>L2&amp;" "&amp;M2</f>
        <v xml:space="preserve"> </v>
      </c>
      <c r="U2" t="str">
        <f>LEFT(N2,4)</f>
        <v/>
      </c>
      <c r="V2" s="21" t="str">
        <f>O2</f>
        <v/>
      </c>
    </row>
    <row r="3" spans="1:22" ht="15" customHeight="1">
      <c r="A3" s="117"/>
      <c r="B3" s="123"/>
      <c r="C3" s="118"/>
      <c r="D3" s="119"/>
      <c r="E3" s="119"/>
      <c r="F3" s="119"/>
      <c r="G3" s="119"/>
      <c r="H3" s="119"/>
      <c r="I3" s="123"/>
      <c r="J3" s="123"/>
      <c r="K3" s="123"/>
      <c r="L3" s="118"/>
      <c r="M3" s="118"/>
      <c r="N3" s="118"/>
      <c r="O3" s="120" t="str">
        <f t="shared" ref="O3:O66" si="0">IF(A3="","","JPN")</f>
        <v/>
      </c>
      <c r="P3" s="6" t="str">
        <f t="shared" ref="P3:P6" si="1">B3&amp;" "&amp;C3</f>
        <v xml:space="preserve"> </v>
      </c>
      <c r="Q3">
        <f t="shared" ref="Q3:Q6" si="2">A3</f>
        <v>0</v>
      </c>
      <c r="R3">
        <f t="shared" ref="R3:R6" si="3">F3</f>
        <v>0</v>
      </c>
      <c r="S3" s="4" t="str">
        <f t="shared" ref="S3:S6" si="4">J3&amp;" "&amp;K3</f>
        <v xml:space="preserve"> </v>
      </c>
      <c r="T3" s="4" t="str">
        <f t="shared" ref="T3:T6" si="5">L3&amp;" "&amp;M3</f>
        <v xml:space="preserve"> </v>
      </c>
      <c r="U3" t="str">
        <f t="shared" ref="U3:U6" si="6">LEFT(N3,4)</f>
        <v/>
      </c>
      <c r="V3" s="18" t="str">
        <f t="shared" ref="V3:V6" si="7">O3</f>
        <v/>
      </c>
    </row>
    <row r="4" spans="1:22" ht="15" customHeight="1">
      <c r="A4" s="117"/>
      <c r="B4" s="123"/>
      <c r="C4" s="118"/>
      <c r="D4" s="119"/>
      <c r="E4" s="119"/>
      <c r="F4" s="119"/>
      <c r="G4" s="119"/>
      <c r="H4" s="119"/>
      <c r="I4" s="123"/>
      <c r="J4" s="123"/>
      <c r="K4" s="123"/>
      <c r="L4" s="118"/>
      <c r="M4" s="118"/>
      <c r="N4" s="118"/>
      <c r="O4" s="119" t="str">
        <f t="shared" si="0"/>
        <v/>
      </c>
      <c r="P4" s="6" t="str">
        <f t="shared" si="1"/>
        <v xml:space="preserve"> </v>
      </c>
      <c r="Q4">
        <f t="shared" si="2"/>
        <v>0</v>
      </c>
      <c r="R4">
        <f t="shared" si="3"/>
        <v>0</v>
      </c>
      <c r="S4" s="4" t="str">
        <f t="shared" si="4"/>
        <v xml:space="preserve"> </v>
      </c>
      <c r="T4" s="4" t="str">
        <f t="shared" si="5"/>
        <v xml:space="preserve"> </v>
      </c>
      <c r="U4" t="str">
        <f t="shared" si="6"/>
        <v/>
      </c>
      <c r="V4" s="18" t="str">
        <f t="shared" si="7"/>
        <v/>
      </c>
    </row>
    <row r="5" spans="1:22" ht="15" customHeight="1">
      <c r="A5" s="117"/>
      <c r="B5" s="123"/>
      <c r="C5" s="118"/>
      <c r="D5" s="119"/>
      <c r="E5" s="119"/>
      <c r="F5" s="119"/>
      <c r="G5" s="119"/>
      <c r="H5" s="119"/>
      <c r="I5" s="123"/>
      <c r="J5" s="123"/>
      <c r="K5" s="123"/>
      <c r="L5" s="118"/>
      <c r="M5" s="118"/>
      <c r="N5" s="118"/>
      <c r="O5" s="119" t="str">
        <f t="shared" si="0"/>
        <v/>
      </c>
      <c r="P5" s="6" t="str">
        <f t="shared" si="1"/>
        <v xml:space="preserve"> </v>
      </c>
      <c r="Q5">
        <f t="shared" si="2"/>
        <v>0</v>
      </c>
      <c r="R5">
        <f t="shared" si="3"/>
        <v>0</v>
      </c>
      <c r="S5" s="4" t="str">
        <f t="shared" si="4"/>
        <v xml:space="preserve"> </v>
      </c>
      <c r="T5" s="4" t="str">
        <f t="shared" si="5"/>
        <v xml:space="preserve"> </v>
      </c>
      <c r="U5" t="str">
        <f t="shared" si="6"/>
        <v/>
      </c>
      <c r="V5" s="18" t="str">
        <f t="shared" si="7"/>
        <v/>
      </c>
    </row>
    <row r="6" spans="1:22" ht="15" customHeight="1">
      <c r="A6" s="117"/>
      <c r="B6" s="123"/>
      <c r="C6" s="118"/>
      <c r="D6" s="119"/>
      <c r="E6" s="119"/>
      <c r="F6" s="119"/>
      <c r="G6" s="119"/>
      <c r="H6" s="119"/>
      <c r="I6" s="123"/>
      <c r="J6" s="123"/>
      <c r="K6" s="123"/>
      <c r="L6" s="118"/>
      <c r="M6" s="118"/>
      <c r="N6" s="118"/>
      <c r="O6" s="119" t="str">
        <f t="shared" si="0"/>
        <v/>
      </c>
      <c r="P6" s="6" t="str">
        <f t="shared" si="1"/>
        <v xml:space="preserve"> </v>
      </c>
      <c r="Q6">
        <f t="shared" si="2"/>
        <v>0</v>
      </c>
      <c r="R6">
        <f t="shared" si="3"/>
        <v>0</v>
      </c>
      <c r="S6" s="4" t="str">
        <f t="shared" si="4"/>
        <v xml:space="preserve"> </v>
      </c>
      <c r="T6" s="4" t="str">
        <f t="shared" si="5"/>
        <v xml:space="preserve"> </v>
      </c>
      <c r="U6" t="str">
        <f t="shared" si="6"/>
        <v/>
      </c>
      <c r="V6" s="18" t="str">
        <f t="shared" si="7"/>
        <v/>
      </c>
    </row>
    <row r="7" spans="1:22" ht="15" customHeight="1">
      <c r="A7" s="117"/>
      <c r="B7" s="123"/>
      <c r="C7" s="118"/>
      <c r="D7" s="119"/>
      <c r="E7" s="119"/>
      <c r="F7" s="119"/>
      <c r="G7" s="119"/>
      <c r="H7" s="119"/>
      <c r="I7" s="123"/>
      <c r="J7" s="123"/>
      <c r="K7" s="123"/>
      <c r="L7" s="118"/>
      <c r="M7" s="118"/>
      <c r="N7" s="118"/>
      <c r="O7" s="119" t="str">
        <f t="shared" si="0"/>
        <v/>
      </c>
      <c r="P7" s="6" t="str">
        <f t="shared" ref="P7:P70" si="8">B7&amp;" "&amp;C7</f>
        <v xml:space="preserve"> </v>
      </c>
      <c r="Q7">
        <f t="shared" ref="Q7:Q70" si="9">A7</f>
        <v>0</v>
      </c>
      <c r="R7">
        <f t="shared" ref="R7:R70" si="10">F7</f>
        <v>0</v>
      </c>
      <c r="S7" s="4" t="str">
        <f t="shared" ref="S7:S70" si="11">J7&amp;" "&amp;K7</f>
        <v xml:space="preserve"> </v>
      </c>
      <c r="T7" s="4" t="str">
        <f t="shared" ref="T7:T70" si="12">L7&amp;" "&amp;M7</f>
        <v xml:space="preserve"> </v>
      </c>
      <c r="U7" t="str">
        <f t="shared" ref="U7:U70" si="13">LEFT(N7,4)</f>
        <v/>
      </c>
      <c r="V7" s="18" t="str">
        <f t="shared" ref="V7:V70" si="14">O7</f>
        <v/>
      </c>
    </row>
    <row r="8" spans="1:22" ht="15" customHeight="1">
      <c r="A8" s="117"/>
      <c r="B8" s="123"/>
      <c r="C8" s="118"/>
      <c r="D8" s="119"/>
      <c r="E8" s="119"/>
      <c r="F8" s="119"/>
      <c r="G8" s="119"/>
      <c r="H8" s="119"/>
      <c r="I8" s="123"/>
      <c r="J8" s="123"/>
      <c r="K8" s="123"/>
      <c r="L8" s="118"/>
      <c r="M8" s="118"/>
      <c r="N8" s="118"/>
      <c r="O8" s="119" t="str">
        <f t="shared" si="0"/>
        <v/>
      </c>
      <c r="P8" s="6" t="str">
        <f t="shared" si="8"/>
        <v xml:space="preserve"> </v>
      </c>
      <c r="Q8">
        <f t="shared" si="9"/>
        <v>0</v>
      </c>
      <c r="R8">
        <f t="shared" si="10"/>
        <v>0</v>
      </c>
      <c r="S8" s="4" t="str">
        <f t="shared" si="11"/>
        <v xml:space="preserve"> </v>
      </c>
      <c r="T8" s="4" t="str">
        <f t="shared" si="12"/>
        <v xml:space="preserve"> </v>
      </c>
      <c r="U8" t="str">
        <f t="shared" si="13"/>
        <v/>
      </c>
      <c r="V8" s="18" t="str">
        <f t="shared" si="14"/>
        <v/>
      </c>
    </row>
    <row r="9" spans="1:22" ht="15" customHeight="1">
      <c r="A9" s="117"/>
      <c r="B9" s="123"/>
      <c r="C9" s="118"/>
      <c r="D9" s="119"/>
      <c r="E9" s="119"/>
      <c r="F9" s="119"/>
      <c r="G9" s="119"/>
      <c r="H9" s="119"/>
      <c r="I9" s="123"/>
      <c r="J9" s="123"/>
      <c r="K9" s="123"/>
      <c r="L9" s="118"/>
      <c r="M9" s="118"/>
      <c r="N9" s="118"/>
      <c r="O9" s="119" t="str">
        <f t="shared" si="0"/>
        <v/>
      </c>
      <c r="P9" s="6" t="str">
        <f t="shared" si="8"/>
        <v xml:space="preserve"> </v>
      </c>
      <c r="Q9">
        <f t="shared" si="9"/>
        <v>0</v>
      </c>
      <c r="R9">
        <f t="shared" si="10"/>
        <v>0</v>
      </c>
      <c r="S9" s="4" t="str">
        <f t="shared" si="11"/>
        <v xml:space="preserve"> </v>
      </c>
      <c r="T9" s="4" t="str">
        <f t="shared" si="12"/>
        <v xml:space="preserve"> </v>
      </c>
      <c r="U9" t="str">
        <f t="shared" si="13"/>
        <v/>
      </c>
      <c r="V9" s="18" t="str">
        <f t="shared" si="14"/>
        <v/>
      </c>
    </row>
    <row r="10" spans="1:22" ht="15" customHeight="1">
      <c r="A10" s="117"/>
      <c r="B10" s="123"/>
      <c r="C10" s="118"/>
      <c r="D10" s="119"/>
      <c r="E10" s="119"/>
      <c r="F10" s="119"/>
      <c r="G10" s="119"/>
      <c r="H10" s="119"/>
      <c r="I10" s="123"/>
      <c r="J10" s="123"/>
      <c r="K10" s="123"/>
      <c r="L10" s="118"/>
      <c r="M10" s="118"/>
      <c r="N10" s="118"/>
      <c r="O10" s="119" t="str">
        <f t="shared" si="0"/>
        <v/>
      </c>
      <c r="P10" s="6" t="str">
        <f t="shared" si="8"/>
        <v xml:space="preserve"> </v>
      </c>
      <c r="Q10">
        <f t="shared" si="9"/>
        <v>0</v>
      </c>
      <c r="R10">
        <f t="shared" si="10"/>
        <v>0</v>
      </c>
      <c r="S10" s="4" t="str">
        <f t="shared" si="11"/>
        <v xml:space="preserve"> </v>
      </c>
      <c r="T10" s="4" t="str">
        <f t="shared" si="12"/>
        <v xml:space="preserve"> </v>
      </c>
      <c r="U10" t="str">
        <f t="shared" si="13"/>
        <v/>
      </c>
      <c r="V10" s="18" t="str">
        <f t="shared" si="14"/>
        <v/>
      </c>
    </row>
    <row r="11" spans="1:22" ht="15" customHeight="1">
      <c r="A11" s="117"/>
      <c r="B11" s="123"/>
      <c r="C11" s="118"/>
      <c r="D11" s="119"/>
      <c r="E11" s="119"/>
      <c r="F11" s="119"/>
      <c r="G11" s="119"/>
      <c r="H11" s="119"/>
      <c r="I11" s="123"/>
      <c r="J11" s="123"/>
      <c r="K11" s="123"/>
      <c r="L11" s="118"/>
      <c r="M11" s="118"/>
      <c r="N11" s="118"/>
      <c r="O11" s="119" t="str">
        <f t="shared" si="0"/>
        <v/>
      </c>
      <c r="P11" s="6" t="str">
        <f t="shared" si="8"/>
        <v xml:space="preserve"> </v>
      </c>
      <c r="Q11">
        <f t="shared" si="9"/>
        <v>0</v>
      </c>
      <c r="R11">
        <f t="shared" si="10"/>
        <v>0</v>
      </c>
      <c r="S11" s="4" t="str">
        <f t="shared" si="11"/>
        <v xml:space="preserve"> </v>
      </c>
      <c r="T11" s="4" t="str">
        <f t="shared" si="12"/>
        <v xml:space="preserve"> </v>
      </c>
      <c r="U11" t="str">
        <f t="shared" si="13"/>
        <v/>
      </c>
      <c r="V11" s="18" t="str">
        <f t="shared" si="14"/>
        <v/>
      </c>
    </row>
    <row r="12" spans="1:22" ht="15" customHeight="1">
      <c r="A12" s="117"/>
      <c r="B12" s="123"/>
      <c r="C12" s="118"/>
      <c r="D12" s="119"/>
      <c r="E12" s="119"/>
      <c r="F12" s="119"/>
      <c r="G12" s="119"/>
      <c r="H12" s="119"/>
      <c r="I12" s="123"/>
      <c r="J12" s="123"/>
      <c r="K12" s="123"/>
      <c r="L12" s="118"/>
      <c r="M12" s="118"/>
      <c r="N12" s="118"/>
      <c r="O12" s="119" t="str">
        <f t="shared" si="0"/>
        <v/>
      </c>
      <c r="P12" s="6" t="str">
        <f t="shared" si="8"/>
        <v xml:space="preserve"> </v>
      </c>
      <c r="Q12">
        <f t="shared" si="9"/>
        <v>0</v>
      </c>
      <c r="R12">
        <f t="shared" si="10"/>
        <v>0</v>
      </c>
      <c r="S12" s="4" t="str">
        <f t="shared" si="11"/>
        <v xml:space="preserve"> </v>
      </c>
      <c r="T12" s="4" t="str">
        <f t="shared" si="12"/>
        <v xml:space="preserve"> </v>
      </c>
      <c r="U12" t="str">
        <f t="shared" si="13"/>
        <v/>
      </c>
      <c r="V12" s="18" t="str">
        <f t="shared" si="14"/>
        <v/>
      </c>
    </row>
    <row r="13" spans="1:22" ht="15" customHeight="1">
      <c r="A13" s="117"/>
      <c r="B13" s="123"/>
      <c r="C13" s="118"/>
      <c r="D13" s="119"/>
      <c r="E13" s="119"/>
      <c r="F13" s="119"/>
      <c r="G13" s="119"/>
      <c r="H13" s="119"/>
      <c r="I13" s="123"/>
      <c r="J13" s="123"/>
      <c r="K13" s="123"/>
      <c r="L13" s="118"/>
      <c r="M13" s="118"/>
      <c r="N13" s="118"/>
      <c r="O13" s="119" t="str">
        <f t="shared" si="0"/>
        <v/>
      </c>
      <c r="P13" s="6" t="str">
        <f t="shared" si="8"/>
        <v xml:space="preserve"> </v>
      </c>
      <c r="Q13">
        <f t="shared" si="9"/>
        <v>0</v>
      </c>
      <c r="R13">
        <f t="shared" si="10"/>
        <v>0</v>
      </c>
      <c r="S13" s="4" t="str">
        <f t="shared" si="11"/>
        <v xml:space="preserve"> </v>
      </c>
      <c r="T13" s="4" t="str">
        <f t="shared" si="12"/>
        <v xml:space="preserve"> </v>
      </c>
      <c r="U13" t="str">
        <f t="shared" si="13"/>
        <v/>
      </c>
      <c r="V13" s="18" t="str">
        <f t="shared" si="14"/>
        <v/>
      </c>
    </row>
    <row r="14" spans="1:22" ht="15" customHeight="1">
      <c r="A14" s="117"/>
      <c r="B14" s="123"/>
      <c r="C14" s="118"/>
      <c r="D14" s="119"/>
      <c r="E14" s="119"/>
      <c r="F14" s="119"/>
      <c r="G14" s="119"/>
      <c r="H14" s="119"/>
      <c r="I14" s="123"/>
      <c r="J14" s="123"/>
      <c r="K14" s="123"/>
      <c r="L14" s="118"/>
      <c r="M14" s="118"/>
      <c r="N14" s="118"/>
      <c r="O14" s="119" t="str">
        <f t="shared" si="0"/>
        <v/>
      </c>
      <c r="P14" s="6" t="str">
        <f t="shared" si="8"/>
        <v xml:space="preserve"> </v>
      </c>
      <c r="Q14">
        <f t="shared" si="9"/>
        <v>0</v>
      </c>
      <c r="R14">
        <f t="shared" si="10"/>
        <v>0</v>
      </c>
      <c r="S14" s="4" t="str">
        <f t="shared" si="11"/>
        <v xml:space="preserve"> </v>
      </c>
      <c r="T14" s="4" t="str">
        <f t="shared" si="12"/>
        <v xml:space="preserve"> </v>
      </c>
      <c r="U14" t="str">
        <f t="shared" si="13"/>
        <v/>
      </c>
      <c r="V14" s="18" t="str">
        <f t="shared" si="14"/>
        <v/>
      </c>
    </row>
    <row r="15" spans="1:22" ht="15" customHeight="1">
      <c r="A15" s="117"/>
      <c r="B15" s="123"/>
      <c r="C15" s="118"/>
      <c r="D15" s="119"/>
      <c r="E15" s="119"/>
      <c r="F15" s="119"/>
      <c r="G15" s="119"/>
      <c r="H15" s="119"/>
      <c r="I15" s="123"/>
      <c r="J15" s="123"/>
      <c r="K15" s="123"/>
      <c r="L15" s="118"/>
      <c r="M15" s="118"/>
      <c r="N15" s="118"/>
      <c r="O15" s="119" t="str">
        <f t="shared" si="0"/>
        <v/>
      </c>
      <c r="P15" s="6" t="str">
        <f t="shared" si="8"/>
        <v xml:space="preserve"> </v>
      </c>
      <c r="Q15">
        <f t="shared" si="9"/>
        <v>0</v>
      </c>
      <c r="R15">
        <f t="shared" si="10"/>
        <v>0</v>
      </c>
      <c r="S15" s="4" t="str">
        <f t="shared" si="11"/>
        <v xml:space="preserve"> </v>
      </c>
      <c r="T15" s="4" t="str">
        <f t="shared" si="12"/>
        <v xml:space="preserve"> </v>
      </c>
      <c r="U15" t="str">
        <f t="shared" si="13"/>
        <v/>
      </c>
      <c r="V15" s="18" t="str">
        <f t="shared" si="14"/>
        <v/>
      </c>
    </row>
    <row r="16" spans="1:22" ht="15" customHeight="1">
      <c r="A16" s="117"/>
      <c r="B16" s="123"/>
      <c r="C16" s="118"/>
      <c r="D16" s="119"/>
      <c r="E16" s="119"/>
      <c r="F16" s="119"/>
      <c r="G16" s="119"/>
      <c r="H16" s="119"/>
      <c r="I16" s="123"/>
      <c r="J16" s="123"/>
      <c r="K16" s="123"/>
      <c r="L16" s="118"/>
      <c r="M16" s="118"/>
      <c r="N16" s="118"/>
      <c r="O16" s="119" t="str">
        <f t="shared" si="0"/>
        <v/>
      </c>
      <c r="P16" s="6" t="str">
        <f t="shared" si="8"/>
        <v xml:space="preserve"> </v>
      </c>
      <c r="Q16">
        <f t="shared" si="9"/>
        <v>0</v>
      </c>
      <c r="R16">
        <f t="shared" si="10"/>
        <v>0</v>
      </c>
      <c r="S16" s="4" t="str">
        <f t="shared" si="11"/>
        <v xml:space="preserve"> </v>
      </c>
      <c r="T16" s="4" t="str">
        <f t="shared" si="12"/>
        <v xml:space="preserve"> </v>
      </c>
      <c r="U16" t="str">
        <f t="shared" si="13"/>
        <v/>
      </c>
      <c r="V16" s="18" t="str">
        <f t="shared" si="14"/>
        <v/>
      </c>
    </row>
    <row r="17" spans="1:22" ht="15" customHeight="1">
      <c r="A17" s="117"/>
      <c r="B17" s="123"/>
      <c r="C17" s="118"/>
      <c r="D17" s="119"/>
      <c r="E17" s="119"/>
      <c r="F17" s="119"/>
      <c r="G17" s="119"/>
      <c r="H17" s="119"/>
      <c r="I17" s="123"/>
      <c r="J17" s="123"/>
      <c r="K17" s="123"/>
      <c r="L17" s="118"/>
      <c r="M17" s="118"/>
      <c r="N17" s="118"/>
      <c r="O17" s="119" t="str">
        <f t="shared" si="0"/>
        <v/>
      </c>
      <c r="P17" s="6" t="str">
        <f t="shared" si="8"/>
        <v xml:space="preserve"> </v>
      </c>
      <c r="Q17">
        <f t="shared" si="9"/>
        <v>0</v>
      </c>
      <c r="R17">
        <f t="shared" si="10"/>
        <v>0</v>
      </c>
      <c r="S17" s="4" t="str">
        <f t="shared" si="11"/>
        <v xml:space="preserve"> </v>
      </c>
      <c r="T17" s="4" t="str">
        <f t="shared" si="12"/>
        <v xml:space="preserve"> </v>
      </c>
      <c r="U17" t="str">
        <f t="shared" si="13"/>
        <v/>
      </c>
      <c r="V17" s="18" t="str">
        <f t="shared" si="14"/>
        <v/>
      </c>
    </row>
    <row r="18" spans="1:22" ht="15" customHeight="1">
      <c r="A18" s="117"/>
      <c r="B18" s="123"/>
      <c r="C18" s="118"/>
      <c r="D18" s="119"/>
      <c r="E18" s="119"/>
      <c r="F18" s="119"/>
      <c r="G18" s="119"/>
      <c r="H18" s="119"/>
      <c r="I18" s="123"/>
      <c r="J18" s="123"/>
      <c r="K18" s="123"/>
      <c r="L18" s="118"/>
      <c r="M18" s="118"/>
      <c r="N18" s="118"/>
      <c r="O18" s="119" t="str">
        <f t="shared" si="0"/>
        <v/>
      </c>
      <c r="P18" s="6" t="str">
        <f t="shared" si="8"/>
        <v xml:space="preserve"> </v>
      </c>
      <c r="Q18">
        <f t="shared" si="9"/>
        <v>0</v>
      </c>
      <c r="R18">
        <f t="shared" si="10"/>
        <v>0</v>
      </c>
      <c r="S18" s="4" t="str">
        <f t="shared" si="11"/>
        <v xml:space="preserve"> </v>
      </c>
      <c r="T18" s="4" t="str">
        <f t="shared" si="12"/>
        <v xml:space="preserve"> </v>
      </c>
      <c r="U18" t="str">
        <f t="shared" si="13"/>
        <v/>
      </c>
      <c r="V18" s="18" t="str">
        <f t="shared" si="14"/>
        <v/>
      </c>
    </row>
    <row r="19" spans="1:22" ht="15" customHeight="1">
      <c r="A19" s="117"/>
      <c r="B19" s="123"/>
      <c r="C19" s="118"/>
      <c r="D19" s="119"/>
      <c r="E19" s="119"/>
      <c r="F19" s="119"/>
      <c r="G19" s="119"/>
      <c r="H19" s="119"/>
      <c r="I19" s="123"/>
      <c r="J19" s="123"/>
      <c r="K19" s="123"/>
      <c r="L19" s="118"/>
      <c r="M19" s="118"/>
      <c r="N19" s="118"/>
      <c r="O19" s="119" t="str">
        <f t="shared" si="0"/>
        <v/>
      </c>
      <c r="P19" s="6" t="str">
        <f t="shared" si="8"/>
        <v xml:space="preserve"> </v>
      </c>
      <c r="Q19">
        <f t="shared" si="9"/>
        <v>0</v>
      </c>
      <c r="R19">
        <f t="shared" si="10"/>
        <v>0</v>
      </c>
      <c r="S19" s="4" t="str">
        <f t="shared" si="11"/>
        <v xml:space="preserve"> </v>
      </c>
      <c r="T19" s="4" t="str">
        <f t="shared" si="12"/>
        <v xml:space="preserve"> </v>
      </c>
      <c r="U19" t="str">
        <f t="shared" si="13"/>
        <v/>
      </c>
      <c r="V19" s="18" t="str">
        <f t="shared" si="14"/>
        <v/>
      </c>
    </row>
    <row r="20" spans="1:22" ht="15" customHeight="1">
      <c r="A20" s="117"/>
      <c r="B20" s="123"/>
      <c r="C20" s="118"/>
      <c r="D20" s="119"/>
      <c r="E20" s="119"/>
      <c r="F20" s="119"/>
      <c r="G20" s="119"/>
      <c r="H20" s="119"/>
      <c r="I20" s="123"/>
      <c r="J20" s="123"/>
      <c r="K20" s="123"/>
      <c r="L20" s="118"/>
      <c r="M20" s="118"/>
      <c r="N20" s="118"/>
      <c r="O20" s="119" t="str">
        <f t="shared" si="0"/>
        <v/>
      </c>
      <c r="P20" s="6" t="str">
        <f t="shared" si="8"/>
        <v xml:space="preserve"> </v>
      </c>
      <c r="Q20">
        <f t="shared" si="9"/>
        <v>0</v>
      </c>
      <c r="R20">
        <f t="shared" si="10"/>
        <v>0</v>
      </c>
      <c r="S20" s="4" t="str">
        <f t="shared" si="11"/>
        <v xml:space="preserve"> </v>
      </c>
      <c r="T20" s="4" t="str">
        <f t="shared" si="12"/>
        <v xml:space="preserve"> </v>
      </c>
      <c r="U20" t="str">
        <f t="shared" si="13"/>
        <v/>
      </c>
      <c r="V20" s="18" t="str">
        <f t="shared" si="14"/>
        <v/>
      </c>
    </row>
    <row r="21" spans="1:22" ht="15" customHeight="1">
      <c r="A21" s="117"/>
      <c r="B21" s="123"/>
      <c r="C21" s="118"/>
      <c r="D21" s="119"/>
      <c r="E21" s="119"/>
      <c r="F21" s="119"/>
      <c r="G21" s="119"/>
      <c r="H21" s="119"/>
      <c r="I21" s="123"/>
      <c r="J21" s="123"/>
      <c r="K21" s="123"/>
      <c r="L21" s="118"/>
      <c r="M21" s="118"/>
      <c r="N21" s="118"/>
      <c r="O21" s="119" t="str">
        <f t="shared" si="0"/>
        <v/>
      </c>
      <c r="P21" s="6" t="str">
        <f t="shared" si="8"/>
        <v xml:space="preserve"> </v>
      </c>
      <c r="Q21">
        <f t="shared" si="9"/>
        <v>0</v>
      </c>
      <c r="R21">
        <f t="shared" si="10"/>
        <v>0</v>
      </c>
      <c r="S21" s="4" t="str">
        <f t="shared" si="11"/>
        <v xml:space="preserve"> </v>
      </c>
      <c r="T21" s="4" t="str">
        <f t="shared" si="12"/>
        <v xml:space="preserve"> </v>
      </c>
      <c r="U21" t="str">
        <f t="shared" si="13"/>
        <v/>
      </c>
      <c r="V21" s="18" t="str">
        <f t="shared" si="14"/>
        <v/>
      </c>
    </row>
    <row r="22" spans="1:22" ht="15" customHeight="1">
      <c r="A22" s="117"/>
      <c r="B22" s="123"/>
      <c r="C22" s="118"/>
      <c r="D22" s="119"/>
      <c r="E22" s="119"/>
      <c r="F22" s="119"/>
      <c r="G22" s="119"/>
      <c r="H22" s="119"/>
      <c r="I22" s="123"/>
      <c r="J22" s="123"/>
      <c r="K22" s="123"/>
      <c r="L22" s="118"/>
      <c r="M22" s="118"/>
      <c r="N22" s="118"/>
      <c r="O22" s="119" t="str">
        <f t="shared" si="0"/>
        <v/>
      </c>
      <c r="P22" s="6" t="str">
        <f t="shared" si="8"/>
        <v xml:space="preserve"> </v>
      </c>
      <c r="Q22">
        <f t="shared" si="9"/>
        <v>0</v>
      </c>
      <c r="R22">
        <f t="shared" si="10"/>
        <v>0</v>
      </c>
      <c r="S22" s="4" t="str">
        <f t="shared" si="11"/>
        <v xml:space="preserve"> </v>
      </c>
      <c r="T22" s="4" t="str">
        <f t="shared" si="12"/>
        <v xml:space="preserve"> </v>
      </c>
      <c r="U22" t="str">
        <f t="shared" si="13"/>
        <v/>
      </c>
      <c r="V22" s="18" t="str">
        <f t="shared" si="14"/>
        <v/>
      </c>
    </row>
    <row r="23" spans="1:22" ht="15" customHeight="1">
      <c r="A23" s="117"/>
      <c r="B23" s="123"/>
      <c r="C23" s="118"/>
      <c r="D23" s="119"/>
      <c r="E23" s="119"/>
      <c r="F23" s="119"/>
      <c r="G23" s="119"/>
      <c r="H23" s="119"/>
      <c r="I23" s="123"/>
      <c r="J23" s="123"/>
      <c r="K23" s="123"/>
      <c r="L23" s="118"/>
      <c r="M23" s="118"/>
      <c r="N23" s="118"/>
      <c r="O23" s="119" t="str">
        <f t="shared" si="0"/>
        <v/>
      </c>
      <c r="P23" s="6" t="str">
        <f t="shared" si="8"/>
        <v xml:space="preserve"> </v>
      </c>
      <c r="Q23">
        <f t="shared" si="9"/>
        <v>0</v>
      </c>
      <c r="R23">
        <f t="shared" si="10"/>
        <v>0</v>
      </c>
      <c r="S23" s="4" t="str">
        <f t="shared" si="11"/>
        <v xml:space="preserve"> </v>
      </c>
      <c r="T23" s="4" t="str">
        <f t="shared" si="12"/>
        <v xml:space="preserve"> </v>
      </c>
      <c r="U23" t="str">
        <f t="shared" si="13"/>
        <v/>
      </c>
      <c r="V23" s="18" t="str">
        <f t="shared" si="14"/>
        <v/>
      </c>
    </row>
    <row r="24" spans="1:22" ht="15" customHeight="1">
      <c r="A24" s="117"/>
      <c r="B24" s="123"/>
      <c r="C24" s="118"/>
      <c r="D24" s="119"/>
      <c r="E24" s="119"/>
      <c r="F24" s="119"/>
      <c r="G24" s="119"/>
      <c r="H24" s="119"/>
      <c r="I24" s="123"/>
      <c r="J24" s="123"/>
      <c r="K24" s="123"/>
      <c r="L24" s="118"/>
      <c r="M24" s="118"/>
      <c r="N24" s="118"/>
      <c r="O24" s="119" t="str">
        <f t="shared" si="0"/>
        <v/>
      </c>
      <c r="P24" s="6" t="str">
        <f t="shared" si="8"/>
        <v xml:space="preserve"> </v>
      </c>
      <c r="Q24">
        <f t="shared" si="9"/>
        <v>0</v>
      </c>
      <c r="R24">
        <f t="shared" si="10"/>
        <v>0</v>
      </c>
      <c r="S24" s="4" t="str">
        <f t="shared" si="11"/>
        <v xml:space="preserve"> </v>
      </c>
      <c r="T24" s="4" t="str">
        <f t="shared" si="12"/>
        <v xml:space="preserve"> </v>
      </c>
      <c r="U24" t="str">
        <f t="shared" si="13"/>
        <v/>
      </c>
      <c r="V24" s="18" t="str">
        <f t="shared" si="14"/>
        <v/>
      </c>
    </row>
    <row r="25" spans="1:22" ht="15" customHeight="1">
      <c r="A25" s="117"/>
      <c r="B25" s="123"/>
      <c r="C25" s="118"/>
      <c r="D25" s="119"/>
      <c r="E25" s="119"/>
      <c r="F25" s="119"/>
      <c r="G25" s="119"/>
      <c r="H25" s="119"/>
      <c r="I25" s="123"/>
      <c r="J25" s="123"/>
      <c r="K25" s="123"/>
      <c r="L25" s="118"/>
      <c r="M25" s="118"/>
      <c r="N25" s="118"/>
      <c r="O25" s="119" t="str">
        <f t="shared" si="0"/>
        <v/>
      </c>
      <c r="P25" s="6" t="str">
        <f t="shared" si="8"/>
        <v xml:space="preserve"> </v>
      </c>
      <c r="Q25">
        <f t="shared" si="9"/>
        <v>0</v>
      </c>
      <c r="R25">
        <f t="shared" si="10"/>
        <v>0</v>
      </c>
      <c r="S25" s="4" t="str">
        <f t="shared" si="11"/>
        <v xml:space="preserve"> </v>
      </c>
      <c r="T25" s="4" t="str">
        <f t="shared" si="12"/>
        <v xml:space="preserve"> </v>
      </c>
      <c r="U25" t="str">
        <f t="shared" si="13"/>
        <v/>
      </c>
      <c r="V25" s="18" t="str">
        <f t="shared" si="14"/>
        <v/>
      </c>
    </row>
    <row r="26" spans="1:22" ht="15" customHeight="1">
      <c r="A26" s="117"/>
      <c r="B26" s="123"/>
      <c r="C26" s="118"/>
      <c r="D26" s="119"/>
      <c r="E26" s="119"/>
      <c r="F26" s="119"/>
      <c r="G26" s="119"/>
      <c r="H26" s="119"/>
      <c r="I26" s="123"/>
      <c r="J26" s="123"/>
      <c r="K26" s="123"/>
      <c r="L26" s="118"/>
      <c r="M26" s="118"/>
      <c r="N26" s="118"/>
      <c r="O26" s="119" t="str">
        <f t="shared" si="0"/>
        <v/>
      </c>
      <c r="P26" s="6" t="str">
        <f t="shared" si="8"/>
        <v xml:space="preserve"> </v>
      </c>
      <c r="Q26">
        <f t="shared" si="9"/>
        <v>0</v>
      </c>
      <c r="R26">
        <f t="shared" si="10"/>
        <v>0</v>
      </c>
      <c r="S26" s="4" t="str">
        <f t="shared" si="11"/>
        <v xml:space="preserve"> </v>
      </c>
      <c r="T26" s="4" t="str">
        <f t="shared" si="12"/>
        <v xml:space="preserve"> </v>
      </c>
      <c r="U26" t="str">
        <f t="shared" si="13"/>
        <v/>
      </c>
      <c r="V26" s="18" t="str">
        <f t="shared" si="14"/>
        <v/>
      </c>
    </row>
    <row r="27" spans="1:22" ht="15" customHeight="1">
      <c r="A27" s="117"/>
      <c r="B27" s="123"/>
      <c r="C27" s="118"/>
      <c r="D27" s="119"/>
      <c r="E27" s="119"/>
      <c r="F27" s="119"/>
      <c r="G27" s="119"/>
      <c r="H27" s="119"/>
      <c r="I27" s="123"/>
      <c r="J27" s="123"/>
      <c r="K27" s="123"/>
      <c r="L27" s="118"/>
      <c r="M27" s="118"/>
      <c r="N27" s="118"/>
      <c r="O27" s="119" t="str">
        <f t="shared" si="0"/>
        <v/>
      </c>
      <c r="P27" s="6" t="str">
        <f t="shared" si="8"/>
        <v xml:space="preserve"> </v>
      </c>
      <c r="Q27">
        <f t="shared" si="9"/>
        <v>0</v>
      </c>
      <c r="R27">
        <f t="shared" si="10"/>
        <v>0</v>
      </c>
      <c r="S27" s="4" t="str">
        <f t="shared" si="11"/>
        <v xml:space="preserve"> </v>
      </c>
      <c r="T27" s="4" t="str">
        <f t="shared" si="12"/>
        <v xml:space="preserve"> </v>
      </c>
      <c r="U27" t="str">
        <f t="shared" si="13"/>
        <v/>
      </c>
      <c r="V27" s="18" t="str">
        <f t="shared" si="14"/>
        <v/>
      </c>
    </row>
    <row r="28" spans="1:22" ht="15" customHeight="1">
      <c r="A28" s="117"/>
      <c r="B28" s="123"/>
      <c r="C28" s="118"/>
      <c r="D28" s="119"/>
      <c r="E28" s="119"/>
      <c r="F28" s="119"/>
      <c r="G28" s="119"/>
      <c r="H28" s="119"/>
      <c r="I28" s="123"/>
      <c r="J28" s="123"/>
      <c r="K28" s="123"/>
      <c r="L28" s="118"/>
      <c r="M28" s="118"/>
      <c r="N28" s="118"/>
      <c r="O28" s="119" t="str">
        <f t="shared" si="0"/>
        <v/>
      </c>
      <c r="P28" s="6" t="str">
        <f t="shared" si="8"/>
        <v xml:space="preserve"> </v>
      </c>
      <c r="Q28">
        <f t="shared" si="9"/>
        <v>0</v>
      </c>
      <c r="R28">
        <f t="shared" si="10"/>
        <v>0</v>
      </c>
      <c r="S28" s="4" t="str">
        <f t="shared" si="11"/>
        <v xml:space="preserve"> </v>
      </c>
      <c r="T28" s="4" t="str">
        <f t="shared" si="12"/>
        <v xml:space="preserve"> </v>
      </c>
      <c r="U28" t="str">
        <f t="shared" si="13"/>
        <v/>
      </c>
      <c r="V28" s="18" t="str">
        <f t="shared" si="14"/>
        <v/>
      </c>
    </row>
    <row r="29" spans="1:22" ht="15" customHeight="1">
      <c r="A29" s="117"/>
      <c r="B29" s="123"/>
      <c r="C29" s="118"/>
      <c r="D29" s="119"/>
      <c r="E29" s="119"/>
      <c r="F29" s="119"/>
      <c r="G29" s="119"/>
      <c r="H29" s="119"/>
      <c r="I29" s="123"/>
      <c r="J29" s="123"/>
      <c r="K29" s="123"/>
      <c r="L29" s="118"/>
      <c r="M29" s="118"/>
      <c r="N29" s="118"/>
      <c r="O29" s="119" t="str">
        <f t="shared" si="0"/>
        <v/>
      </c>
      <c r="P29" s="6" t="str">
        <f t="shared" si="8"/>
        <v xml:space="preserve"> </v>
      </c>
      <c r="Q29">
        <f t="shared" si="9"/>
        <v>0</v>
      </c>
      <c r="R29">
        <f t="shared" si="10"/>
        <v>0</v>
      </c>
      <c r="S29" s="4" t="str">
        <f t="shared" si="11"/>
        <v xml:space="preserve"> </v>
      </c>
      <c r="T29" s="4" t="str">
        <f t="shared" si="12"/>
        <v xml:space="preserve"> </v>
      </c>
      <c r="U29" t="str">
        <f t="shared" si="13"/>
        <v/>
      </c>
      <c r="V29" s="18" t="str">
        <f t="shared" si="14"/>
        <v/>
      </c>
    </row>
    <row r="30" spans="1:22" ht="15" customHeight="1">
      <c r="A30" s="117"/>
      <c r="B30" s="123"/>
      <c r="C30" s="118"/>
      <c r="D30" s="119"/>
      <c r="E30" s="119"/>
      <c r="F30" s="119"/>
      <c r="G30" s="119"/>
      <c r="H30" s="119"/>
      <c r="I30" s="123"/>
      <c r="J30" s="123"/>
      <c r="K30" s="123"/>
      <c r="L30" s="118"/>
      <c r="M30" s="118"/>
      <c r="N30" s="118"/>
      <c r="O30" s="119" t="str">
        <f t="shared" si="0"/>
        <v/>
      </c>
      <c r="P30" s="6" t="str">
        <f t="shared" si="8"/>
        <v xml:space="preserve"> </v>
      </c>
      <c r="Q30">
        <f t="shared" si="9"/>
        <v>0</v>
      </c>
      <c r="R30">
        <f t="shared" si="10"/>
        <v>0</v>
      </c>
      <c r="S30" s="4" t="str">
        <f t="shared" si="11"/>
        <v xml:space="preserve"> </v>
      </c>
      <c r="T30" s="4" t="str">
        <f t="shared" si="12"/>
        <v xml:space="preserve"> </v>
      </c>
      <c r="U30" t="str">
        <f t="shared" si="13"/>
        <v/>
      </c>
      <c r="V30" s="18" t="str">
        <f t="shared" si="14"/>
        <v/>
      </c>
    </row>
    <row r="31" spans="1:22" ht="15" customHeight="1">
      <c r="A31" s="117"/>
      <c r="B31" s="123"/>
      <c r="C31" s="118"/>
      <c r="D31" s="119"/>
      <c r="E31" s="119"/>
      <c r="F31" s="119"/>
      <c r="G31" s="119"/>
      <c r="H31" s="119"/>
      <c r="I31" s="123"/>
      <c r="J31" s="123"/>
      <c r="K31" s="123"/>
      <c r="L31" s="118"/>
      <c r="M31" s="118"/>
      <c r="N31" s="118"/>
      <c r="O31" s="119" t="str">
        <f t="shared" si="0"/>
        <v/>
      </c>
      <c r="P31" s="6" t="str">
        <f t="shared" si="8"/>
        <v xml:space="preserve"> </v>
      </c>
      <c r="Q31">
        <f t="shared" si="9"/>
        <v>0</v>
      </c>
      <c r="R31">
        <f t="shared" si="10"/>
        <v>0</v>
      </c>
      <c r="S31" s="4" t="str">
        <f t="shared" si="11"/>
        <v xml:space="preserve"> </v>
      </c>
      <c r="T31" s="4" t="str">
        <f t="shared" si="12"/>
        <v xml:space="preserve"> </v>
      </c>
      <c r="U31" t="str">
        <f t="shared" si="13"/>
        <v/>
      </c>
      <c r="V31" s="18" t="str">
        <f t="shared" si="14"/>
        <v/>
      </c>
    </row>
    <row r="32" spans="1:22" ht="15" customHeight="1">
      <c r="A32" s="117"/>
      <c r="B32" s="123"/>
      <c r="C32" s="118"/>
      <c r="D32" s="119"/>
      <c r="E32" s="119"/>
      <c r="F32" s="119"/>
      <c r="G32" s="119"/>
      <c r="H32" s="119"/>
      <c r="I32" s="123"/>
      <c r="J32" s="123"/>
      <c r="K32" s="123"/>
      <c r="L32" s="118"/>
      <c r="M32" s="118"/>
      <c r="N32" s="118"/>
      <c r="O32" s="119" t="str">
        <f t="shared" si="0"/>
        <v/>
      </c>
      <c r="P32" s="6" t="str">
        <f t="shared" si="8"/>
        <v xml:space="preserve"> </v>
      </c>
      <c r="Q32">
        <f t="shared" si="9"/>
        <v>0</v>
      </c>
      <c r="R32">
        <f t="shared" si="10"/>
        <v>0</v>
      </c>
      <c r="S32" s="4" t="str">
        <f t="shared" si="11"/>
        <v xml:space="preserve"> </v>
      </c>
      <c r="T32" s="4" t="str">
        <f t="shared" si="12"/>
        <v xml:space="preserve"> </v>
      </c>
      <c r="U32" t="str">
        <f t="shared" si="13"/>
        <v/>
      </c>
      <c r="V32" s="18" t="str">
        <f t="shared" si="14"/>
        <v/>
      </c>
    </row>
    <row r="33" spans="1:22" ht="15" customHeight="1">
      <c r="A33" s="117"/>
      <c r="B33" s="123"/>
      <c r="C33" s="118"/>
      <c r="D33" s="119"/>
      <c r="E33" s="119"/>
      <c r="F33" s="119"/>
      <c r="G33" s="119"/>
      <c r="H33" s="119"/>
      <c r="I33" s="123"/>
      <c r="J33" s="123"/>
      <c r="K33" s="123"/>
      <c r="L33" s="118"/>
      <c r="M33" s="118"/>
      <c r="N33" s="118"/>
      <c r="O33" s="119" t="str">
        <f t="shared" si="0"/>
        <v/>
      </c>
      <c r="P33" s="6" t="str">
        <f t="shared" si="8"/>
        <v xml:space="preserve"> </v>
      </c>
      <c r="Q33">
        <f t="shared" si="9"/>
        <v>0</v>
      </c>
      <c r="R33">
        <f t="shared" si="10"/>
        <v>0</v>
      </c>
      <c r="S33" s="4" t="str">
        <f t="shared" si="11"/>
        <v xml:space="preserve"> </v>
      </c>
      <c r="T33" s="4" t="str">
        <f t="shared" si="12"/>
        <v xml:space="preserve"> </v>
      </c>
      <c r="U33" t="str">
        <f t="shared" si="13"/>
        <v/>
      </c>
      <c r="V33" s="18" t="str">
        <f t="shared" si="14"/>
        <v/>
      </c>
    </row>
    <row r="34" spans="1:22" ht="15" customHeight="1">
      <c r="A34" s="117"/>
      <c r="B34" s="123"/>
      <c r="C34" s="118"/>
      <c r="D34" s="119"/>
      <c r="E34" s="119"/>
      <c r="F34" s="119"/>
      <c r="G34" s="119"/>
      <c r="H34" s="119"/>
      <c r="I34" s="123"/>
      <c r="J34" s="123"/>
      <c r="K34" s="123"/>
      <c r="L34" s="118"/>
      <c r="M34" s="118"/>
      <c r="N34" s="118"/>
      <c r="O34" s="119" t="str">
        <f t="shared" si="0"/>
        <v/>
      </c>
      <c r="P34" s="6" t="str">
        <f t="shared" si="8"/>
        <v xml:space="preserve"> </v>
      </c>
      <c r="Q34">
        <f t="shared" si="9"/>
        <v>0</v>
      </c>
      <c r="R34">
        <f t="shared" si="10"/>
        <v>0</v>
      </c>
      <c r="S34" s="4" t="str">
        <f t="shared" si="11"/>
        <v xml:space="preserve"> </v>
      </c>
      <c r="T34" s="4" t="str">
        <f t="shared" si="12"/>
        <v xml:space="preserve"> </v>
      </c>
      <c r="U34" t="str">
        <f t="shared" si="13"/>
        <v/>
      </c>
      <c r="V34" s="18" t="str">
        <f t="shared" si="14"/>
        <v/>
      </c>
    </row>
    <row r="35" spans="1:22" ht="15" customHeight="1">
      <c r="A35" s="117"/>
      <c r="B35" s="123"/>
      <c r="C35" s="118"/>
      <c r="D35" s="119"/>
      <c r="E35" s="119"/>
      <c r="F35" s="119"/>
      <c r="G35" s="119"/>
      <c r="H35" s="119"/>
      <c r="I35" s="123"/>
      <c r="J35" s="123"/>
      <c r="K35" s="123"/>
      <c r="L35" s="118"/>
      <c r="M35" s="118"/>
      <c r="N35" s="118"/>
      <c r="O35" s="119" t="str">
        <f t="shared" si="0"/>
        <v/>
      </c>
      <c r="P35" s="6" t="str">
        <f t="shared" si="8"/>
        <v xml:space="preserve"> </v>
      </c>
      <c r="Q35">
        <f t="shared" si="9"/>
        <v>0</v>
      </c>
      <c r="R35">
        <f t="shared" si="10"/>
        <v>0</v>
      </c>
      <c r="S35" s="4" t="str">
        <f t="shared" si="11"/>
        <v xml:space="preserve"> </v>
      </c>
      <c r="T35" s="4" t="str">
        <f t="shared" si="12"/>
        <v xml:space="preserve"> </v>
      </c>
      <c r="U35" t="str">
        <f t="shared" si="13"/>
        <v/>
      </c>
      <c r="V35" s="18" t="str">
        <f t="shared" si="14"/>
        <v/>
      </c>
    </row>
    <row r="36" spans="1:22" ht="15" customHeight="1">
      <c r="A36" s="117"/>
      <c r="B36" s="123"/>
      <c r="C36" s="118"/>
      <c r="D36" s="119"/>
      <c r="E36" s="119"/>
      <c r="F36" s="119"/>
      <c r="G36" s="119"/>
      <c r="H36" s="119"/>
      <c r="I36" s="123"/>
      <c r="J36" s="123"/>
      <c r="K36" s="123"/>
      <c r="L36" s="118"/>
      <c r="M36" s="118"/>
      <c r="N36" s="118"/>
      <c r="O36" s="119" t="str">
        <f t="shared" si="0"/>
        <v/>
      </c>
      <c r="P36" s="6" t="str">
        <f t="shared" si="8"/>
        <v xml:space="preserve"> </v>
      </c>
      <c r="Q36">
        <f t="shared" si="9"/>
        <v>0</v>
      </c>
      <c r="R36">
        <f t="shared" si="10"/>
        <v>0</v>
      </c>
      <c r="S36" s="4" t="str">
        <f t="shared" si="11"/>
        <v xml:space="preserve"> </v>
      </c>
      <c r="T36" s="4" t="str">
        <f t="shared" si="12"/>
        <v xml:space="preserve"> </v>
      </c>
      <c r="U36" t="str">
        <f t="shared" si="13"/>
        <v/>
      </c>
      <c r="V36" s="18" t="str">
        <f t="shared" si="14"/>
        <v/>
      </c>
    </row>
    <row r="37" spans="1:22" ht="15" customHeight="1">
      <c r="A37" s="117"/>
      <c r="B37" s="123"/>
      <c r="C37" s="118"/>
      <c r="D37" s="119"/>
      <c r="E37" s="119"/>
      <c r="F37" s="119"/>
      <c r="G37" s="119"/>
      <c r="H37" s="119"/>
      <c r="I37" s="123"/>
      <c r="J37" s="123"/>
      <c r="K37" s="123"/>
      <c r="L37" s="118"/>
      <c r="M37" s="118"/>
      <c r="N37" s="118"/>
      <c r="O37" s="119" t="str">
        <f t="shared" si="0"/>
        <v/>
      </c>
      <c r="P37" s="6" t="str">
        <f t="shared" si="8"/>
        <v xml:space="preserve"> </v>
      </c>
      <c r="Q37">
        <f t="shared" si="9"/>
        <v>0</v>
      </c>
      <c r="R37">
        <f t="shared" si="10"/>
        <v>0</v>
      </c>
      <c r="S37" s="4" t="str">
        <f t="shared" si="11"/>
        <v xml:space="preserve"> </v>
      </c>
      <c r="T37" s="4" t="str">
        <f t="shared" si="12"/>
        <v xml:space="preserve"> </v>
      </c>
      <c r="U37" t="str">
        <f t="shared" si="13"/>
        <v/>
      </c>
      <c r="V37" s="18" t="str">
        <f t="shared" si="14"/>
        <v/>
      </c>
    </row>
    <row r="38" spans="1:22" ht="15" customHeight="1">
      <c r="A38" s="117"/>
      <c r="B38" s="123"/>
      <c r="C38" s="118"/>
      <c r="D38" s="119"/>
      <c r="E38" s="119"/>
      <c r="F38" s="119"/>
      <c r="G38" s="119"/>
      <c r="H38" s="119"/>
      <c r="I38" s="123"/>
      <c r="J38" s="123"/>
      <c r="K38" s="123"/>
      <c r="L38" s="118"/>
      <c r="M38" s="118"/>
      <c r="N38" s="118"/>
      <c r="O38" s="119" t="str">
        <f t="shared" si="0"/>
        <v/>
      </c>
      <c r="P38" s="6" t="str">
        <f t="shared" si="8"/>
        <v xml:space="preserve"> </v>
      </c>
      <c r="Q38">
        <f t="shared" si="9"/>
        <v>0</v>
      </c>
      <c r="R38">
        <f t="shared" si="10"/>
        <v>0</v>
      </c>
      <c r="S38" s="4" t="str">
        <f t="shared" si="11"/>
        <v xml:space="preserve"> </v>
      </c>
      <c r="T38" s="4" t="str">
        <f t="shared" si="12"/>
        <v xml:space="preserve"> </v>
      </c>
      <c r="U38" t="str">
        <f t="shared" si="13"/>
        <v/>
      </c>
      <c r="V38" s="18" t="str">
        <f t="shared" si="14"/>
        <v/>
      </c>
    </row>
    <row r="39" spans="1:22" ht="15" customHeight="1">
      <c r="A39" s="117"/>
      <c r="B39" s="123"/>
      <c r="C39" s="118"/>
      <c r="D39" s="119"/>
      <c r="E39" s="119"/>
      <c r="F39" s="119"/>
      <c r="G39" s="119"/>
      <c r="H39" s="119"/>
      <c r="I39" s="123"/>
      <c r="J39" s="123"/>
      <c r="K39" s="123"/>
      <c r="L39" s="118"/>
      <c r="M39" s="118"/>
      <c r="N39" s="118"/>
      <c r="O39" s="119" t="str">
        <f t="shared" si="0"/>
        <v/>
      </c>
      <c r="P39" s="6" t="str">
        <f t="shared" si="8"/>
        <v xml:space="preserve"> </v>
      </c>
      <c r="Q39">
        <f t="shared" si="9"/>
        <v>0</v>
      </c>
      <c r="R39">
        <f t="shared" si="10"/>
        <v>0</v>
      </c>
      <c r="S39" s="4" t="str">
        <f t="shared" si="11"/>
        <v xml:space="preserve"> </v>
      </c>
      <c r="T39" s="4" t="str">
        <f t="shared" si="12"/>
        <v xml:space="preserve"> </v>
      </c>
      <c r="U39" t="str">
        <f t="shared" si="13"/>
        <v/>
      </c>
      <c r="V39" s="18" t="str">
        <f t="shared" si="14"/>
        <v/>
      </c>
    </row>
    <row r="40" spans="1:22" ht="15" customHeight="1">
      <c r="A40" s="117"/>
      <c r="B40" s="123"/>
      <c r="C40" s="118"/>
      <c r="D40" s="119"/>
      <c r="E40" s="119"/>
      <c r="F40" s="119"/>
      <c r="G40" s="119"/>
      <c r="H40" s="119"/>
      <c r="I40" s="123"/>
      <c r="J40" s="123"/>
      <c r="K40" s="123"/>
      <c r="L40" s="118"/>
      <c r="M40" s="118"/>
      <c r="N40" s="118"/>
      <c r="O40" s="119" t="str">
        <f t="shared" si="0"/>
        <v/>
      </c>
      <c r="P40" s="6" t="str">
        <f t="shared" si="8"/>
        <v xml:space="preserve"> </v>
      </c>
      <c r="Q40">
        <f t="shared" si="9"/>
        <v>0</v>
      </c>
      <c r="R40">
        <f t="shared" si="10"/>
        <v>0</v>
      </c>
      <c r="S40" s="4" t="str">
        <f t="shared" si="11"/>
        <v xml:space="preserve"> </v>
      </c>
      <c r="T40" s="4" t="str">
        <f t="shared" si="12"/>
        <v xml:space="preserve"> </v>
      </c>
      <c r="U40" t="str">
        <f t="shared" si="13"/>
        <v/>
      </c>
      <c r="V40" s="18" t="str">
        <f t="shared" si="14"/>
        <v/>
      </c>
    </row>
    <row r="41" spans="1:22" ht="15" customHeight="1">
      <c r="A41" s="117"/>
      <c r="B41" s="123"/>
      <c r="C41" s="118"/>
      <c r="D41" s="119"/>
      <c r="E41" s="119"/>
      <c r="F41" s="119"/>
      <c r="G41" s="119"/>
      <c r="H41" s="119"/>
      <c r="I41" s="123"/>
      <c r="J41" s="123"/>
      <c r="K41" s="123"/>
      <c r="L41" s="118"/>
      <c r="M41" s="118"/>
      <c r="N41" s="118"/>
      <c r="O41" s="119" t="str">
        <f t="shared" si="0"/>
        <v/>
      </c>
      <c r="P41" s="6" t="str">
        <f t="shared" si="8"/>
        <v xml:space="preserve"> </v>
      </c>
      <c r="Q41">
        <f t="shared" si="9"/>
        <v>0</v>
      </c>
      <c r="R41">
        <f t="shared" si="10"/>
        <v>0</v>
      </c>
      <c r="S41" s="4" t="str">
        <f t="shared" si="11"/>
        <v xml:space="preserve"> </v>
      </c>
      <c r="T41" s="4" t="str">
        <f t="shared" si="12"/>
        <v xml:space="preserve"> </v>
      </c>
      <c r="U41" t="str">
        <f t="shared" si="13"/>
        <v/>
      </c>
      <c r="V41" s="18" t="str">
        <f t="shared" si="14"/>
        <v/>
      </c>
    </row>
    <row r="42" spans="1:22" ht="15" customHeight="1">
      <c r="A42" s="117"/>
      <c r="B42" s="123"/>
      <c r="C42" s="118"/>
      <c r="D42" s="119"/>
      <c r="E42" s="119"/>
      <c r="F42" s="119"/>
      <c r="G42" s="119"/>
      <c r="H42" s="119"/>
      <c r="I42" s="123"/>
      <c r="J42" s="123"/>
      <c r="K42" s="123"/>
      <c r="L42" s="118"/>
      <c r="M42" s="118"/>
      <c r="N42" s="118"/>
      <c r="O42" s="119" t="str">
        <f t="shared" si="0"/>
        <v/>
      </c>
      <c r="P42" s="6" t="str">
        <f t="shared" si="8"/>
        <v xml:space="preserve"> </v>
      </c>
      <c r="Q42">
        <f t="shared" si="9"/>
        <v>0</v>
      </c>
      <c r="R42">
        <f t="shared" si="10"/>
        <v>0</v>
      </c>
      <c r="S42" s="4" t="str">
        <f t="shared" si="11"/>
        <v xml:space="preserve"> </v>
      </c>
      <c r="T42" s="4" t="str">
        <f t="shared" si="12"/>
        <v xml:space="preserve"> </v>
      </c>
      <c r="U42" t="str">
        <f t="shared" si="13"/>
        <v/>
      </c>
      <c r="V42" s="18" t="str">
        <f t="shared" si="14"/>
        <v/>
      </c>
    </row>
    <row r="43" spans="1:22" ht="15" customHeight="1">
      <c r="A43" s="117"/>
      <c r="B43" s="123"/>
      <c r="C43" s="118"/>
      <c r="D43" s="119"/>
      <c r="E43" s="119"/>
      <c r="F43" s="119"/>
      <c r="G43" s="119"/>
      <c r="H43" s="119"/>
      <c r="I43" s="123"/>
      <c r="J43" s="123"/>
      <c r="K43" s="123"/>
      <c r="L43" s="118"/>
      <c r="M43" s="118"/>
      <c r="N43" s="118"/>
      <c r="O43" s="119" t="str">
        <f t="shared" si="0"/>
        <v/>
      </c>
      <c r="P43" s="6" t="str">
        <f t="shared" si="8"/>
        <v xml:space="preserve"> </v>
      </c>
      <c r="Q43">
        <f t="shared" si="9"/>
        <v>0</v>
      </c>
      <c r="R43">
        <f t="shared" si="10"/>
        <v>0</v>
      </c>
      <c r="S43" s="4" t="str">
        <f t="shared" si="11"/>
        <v xml:space="preserve"> </v>
      </c>
      <c r="T43" s="4" t="str">
        <f t="shared" si="12"/>
        <v xml:space="preserve"> </v>
      </c>
      <c r="U43" t="str">
        <f t="shared" si="13"/>
        <v/>
      </c>
      <c r="V43" s="18" t="str">
        <f t="shared" si="14"/>
        <v/>
      </c>
    </row>
    <row r="44" spans="1:22" ht="15" customHeight="1">
      <c r="A44" s="117"/>
      <c r="B44" s="123"/>
      <c r="C44" s="118"/>
      <c r="D44" s="119"/>
      <c r="E44" s="119"/>
      <c r="F44" s="119"/>
      <c r="G44" s="119"/>
      <c r="H44" s="119"/>
      <c r="I44" s="123"/>
      <c r="J44" s="123"/>
      <c r="K44" s="123"/>
      <c r="L44" s="118"/>
      <c r="M44" s="118"/>
      <c r="N44" s="118"/>
      <c r="O44" s="119" t="str">
        <f t="shared" si="0"/>
        <v/>
      </c>
      <c r="P44" s="6" t="str">
        <f t="shared" si="8"/>
        <v xml:space="preserve"> </v>
      </c>
      <c r="Q44">
        <f t="shared" si="9"/>
        <v>0</v>
      </c>
      <c r="R44">
        <f t="shared" si="10"/>
        <v>0</v>
      </c>
      <c r="S44" s="4" t="str">
        <f t="shared" si="11"/>
        <v xml:space="preserve"> </v>
      </c>
      <c r="T44" s="4" t="str">
        <f t="shared" si="12"/>
        <v xml:space="preserve"> </v>
      </c>
      <c r="U44" t="str">
        <f t="shared" si="13"/>
        <v/>
      </c>
      <c r="V44" s="18" t="str">
        <f t="shared" si="14"/>
        <v/>
      </c>
    </row>
    <row r="45" spans="1:22" ht="15" customHeight="1">
      <c r="A45" s="117"/>
      <c r="B45" s="123"/>
      <c r="C45" s="118"/>
      <c r="D45" s="119"/>
      <c r="E45" s="119"/>
      <c r="F45" s="119"/>
      <c r="G45" s="119"/>
      <c r="H45" s="119"/>
      <c r="I45" s="123"/>
      <c r="J45" s="123"/>
      <c r="K45" s="123"/>
      <c r="L45" s="118"/>
      <c r="M45" s="118"/>
      <c r="N45" s="118"/>
      <c r="O45" s="119" t="str">
        <f t="shared" si="0"/>
        <v/>
      </c>
      <c r="P45" s="6" t="str">
        <f t="shared" si="8"/>
        <v xml:space="preserve"> </v>
      </c>
      <c r="Q45">
        <f t="shared" si="9"/>
        <v>0</v>
      </c>
      <c r="R45">
        <f t="shared" si="10"/>
        <v>0</v>
      </c>
      <c r="S45" s="4" t="str">
        <f t="shared" si="11"/>
        <v xml:space="preserve"> </v>
      </c>
      <c r="T45" s="4" t="str">
        <f t="shared" si="12"/>
        <v xml:space="preserve"> </v>
      </c>
      <c r="U45" t="str">
        <f t="shared" si="13"/>
        <v/>
      </c>
      <c r="V45" s="18" t="str">
        <f t="shared" si="14"/>
        <v/>
      </c>
    </row>
    <row r="46" spans="1:22" ht="15" customHeight="1">
      <c r="A46" s="117"/>
      <c r="B46" s="123"/>
      <c r="C46" s="118"/>
      <c r="D46" s="119"/>
      <c r="E46" s="119"/>
      <c r="F46" s="119"/>
      <c r="G46" s="119"/>
      <c r="H46" s="119"/>
      <c r="I46" s="123"/>
      <c r="J46" s="123"/>
      <c r="K46" s="123"/>
      <c r="L46" s="118"/>
      <c r="M46" s="118"/>
      <c r="N46" s="118"/>
      <c r="O46" s="119" t="str">
        <f t="shared" si="0"/>
        <v/>
      </c>
      <c r="P46" s="6" t="str">
        <f t="shared" si="8"/>
        <v xml:space="preserve"> </v>
      </c>
      <c r="Q46">
        <f t="shared" si="9"/>
        <v>0</v>
      </c>
      <c r="R46">
        <f t="shared" si="10"/>
        <v>0</v>
      </c>
      <c r="S46" s="4" t="str">
        <f t="shared" si="11"/>
        <v xml:space="preserve"> </v>
      </c>
      <c r="T46" s="4" t="str">
        <f t="shared" si="12"/>
        <v xml:space="preserve"> </v>
      </c>
      <c r="U46" t="str">
        <f t="shared" si="13"/>
        <v/>
      </c>
      <c r="V46" s="18" t="str">
        <f t="shared" si="14"/>
        <v/>
      </c>
    </row>
    <row r="47" spans="1:22" ht="15" customHeight="1">
      <c r="A47" s="117"/>
      <c r="B47" s="123"/>
      <c r="C47" s="118"/>
      <c r="D47" s="119"/>
      <c r="E47" s="119"/>
      <c r="F47" s="119"/>
      <c r="G47" s="119"/>
      <c r="H47" s="119"/>
      <c r="I47" s="123"/>
      <c r="J47" s="123"/>
      <c r="K47" s="123"/>
      <c r="L47" s="118"/>
      <c r="M47" s="118"/>
      <c r="N47" s="118"/>
      <c r="O47" s="119" t="str">
        <f t="shared" si="0"/>
        <v/>
      </c>
      <c r="P47" s="6" t="str">
        <f t="shared" si="8"/>
        <v xml:space="preserve"> </v>
      </c>
      <c r="Q47">
        <f t="shared" si="9"/>
        <v>0</v>
      </c>
      <c r="R47">
        <f t="shared" si="10"/>
        <v>0</v>
      </c>
      <c r="S47" s="4" t="str">
        <f t="shared" si="11"/>
        <v xml:space="preserve"> </v>
      </c>
      <c r="T47" s="4" t="str">
        <f t="shared" si="12"/>
        <v xml:space="preserve"> </v>
      </c>
      <c r="U47" t="str">
        <f t="shared" si="13"/>
        <v/>
      </c>
      <c r="V47" s="18" t="str">
        <f t="shared" si="14"/>
        <v/>
      </c>
    </row>
    <row r="48" spans="1:22" ht="15" customHeight="1">
      <c r="A48" s="117"/>
      <c r="B48" s="123"/>
      <c r="C48" s="118"/>
      <c r="D48" s="119"/>
      <c r="E48" s="119"/>
      <c r="F48" s="119"/>
      <c r="G48" s="119"/>
      <c r="H48" s="119"/>
      <c r="I48" s="123"/>
      <c r="J48" s="123"/>
      <c r="K48" s="123"/>
      <c r="L48" s="118"/>
      <c r="M48" s="118"/>
      <c r="N48" s="118"/>
      <c r="O48" s="119" t="str">
        <f t="shared" si="0"/>
        <v/>
      </c>
      <c r="P48" s="6" t="str">
        <f t="shared" si="8"/>
        <v xml:space="preserve"> </v>
      </c>
      <c r="Q48">
        <f t="shared" si="9"/>
        <v>0</v>
      </c>
      <c r="R48">
        <f t="shared" si="10"/>
        <v>0</v>
      </c>
      <c r="S48" s="4" t="str">
        <f t="shared" si="11"/>
        <v xml:space="preserve"> </v>
      </c>
      <c r="T48" s="4" t="str">
        <f t="shared" si="12"/>
        <v xml:space="preserve"> </v>
      </c>
      <c r="U48" t="str">
        <f t="shared" si="13"/>
        <v/>
      </c>
      <c r="V48" s="18" t="str">
        <f t="shared" si="14"/>
        <v/>
      </c>
    </row>
    <row r="49" spans="1:22" ht="15" customHeight="1">
      <c r="A49" s="117"/>
      <c r="B49" s="123"/>
      <c r="C49" s="118"/>
      <c r="D49" s="119"/>
      <c r="E49" s="119"/>
      <c r="F49" s="119"/>
      <c r="G49" s="119"/>
      <c r="H49" s="119"/>
      <c r="I49" s="123"/>
      <c r="J49" s="123"/>
      <c r="K49" s="123"/>
      <c r="L49" s="118"/>
      <c r="M49" s="118"/>
      <c r="N49" s="118"/>
      <c r="O49" s="119" t="str">
        <f t="shared" si="0"/>
        <v/>
      </c>
      <c r="P49" s="6" t="str">
        <f t="shared" si="8"/>
        <v xml:space="preserve"> </v>
      </c>
      <c r="Q49">
        <f t="shared" si="9"/>
        <v>0</v>
      </c>
      <c r="R49">
        <f t="shared" si="10"/>
        <v>0</v>
      </c>
      <c r="S49" s="4" t="str">
        <f t="shared" si="11"/>
        <v xml:space="preserve"> </v>
      </c>
      <c r="T49" s="4" t="str">
        <f t="shared" si="12"/>
        <v xml:space="preserve"> </v>
      </c>
      <c r="U49" t="str">
        <f t="shared" si="13"/>
        <v/>
      </c>
      <c r="V49" s="18" t="str">
        <f t="shared" si="14"/>
        <v/>
      </c>
    </row>
    <row r="50" spans="1:22" ht="15" customHeight="1">
      <c r="A50" s="117"/>
      <c r="B50" s="123"/>
      <c r="C50" s="118"/>
      <c r="D50" s="119"/>
      <c r="E50" s="119"/>
      <c r="F50" s="119"/>
      <c r="G50" s="119"/>
      <c r="H50" s="119"/>
      <c r="I50" s="123"/>
      <c r="J50" s="123"/>
      <c r="K50" s="123"/>
      <c r="L50" s="118"/>
      <c r="M50" s="118"/>
      <c r="N50" s="118"/>
      <c r="O50" s="119" t="str">
        <f t="shared" si="0"/>
        <v/>
      </c>
      <c r="P50" s="6" t="str">
        <f t="shared" si="8"/>
        <v xml:space="preserve"> </v>
      </c>
      <c r="Q50">
        <f t="shared" si="9"/>
        <v>0</v>
      </c>
      <c r="R50">
        <f t="shared" si="10"/>
        <v>0</v>
      </c>
      <c r="S50" s="4" t="str">
        <f t="shared" si="11"/>
        <v xml:space="preserve"> </v>
      </c>
      <c r="T50" s="4" t="str">
        <f t="shared" si="12"/>
        <v xml:space="preserve"> </v>
      </c>
      <c r="U50" t="str">
        <f t="shared" si="13"/>
        <v/>
      </c>
      <c r="V50" s="18" t="str">
        <f t="shared" si="14"/>
        <v/>
      </c>
    </row>
    <row r="51" spans="1:22" ht="15" customHeight="1">
      <c r="A51" s="117"/>
      <c r="B51" s="123"/>
      <c r="C51" s="118"/>
      <c r="D51" s="119"/>
      <c r="E51" s="119"/>
      <c r="F51" s="119"/>
      <c r="G51" s="119"/>
      <c r="H51" s="119"/>
      <c r="I51" s="123"/>
      <c r="J51" s="123"/>
      <c r="K51" s="123"/>
      <c r="L51" s="118"/>
      <c r="M51" s="118"/>
      <c r="N51" s="118"/>
      <c r="O51" s="119" t="str">
        <f t="shared" si="0"/>
        <v/>
      </c>
      <c r="P51" s="6" t="str">
        <f t="shared" si="8"/>
        <v xml:space="preserve"> </v>
      </c>
      <c r="Q51">
        <f t="shared" si="9"/>
        <v>0</v>
      </c>
      <c r="R51">
        <f t="shared" si="10"/>
        <v>0</v>
      </c>
      <c r="S51" s="4" t="str">
        <f t="shared" si="11"/>
        <v xml:space="preserve"> </v>
      </c>
      <c r="T51" s="4" t="str">
        <f t="shared" si="12"/>
        <v xml:space="preserve"> </v>
      </c>
      <c r="U51" t="str">
        <f t="shared" si="13"/>
        <v/>
      </c>
      <c r="V51" s="18" t="str">
        <f t="shared" si="14"/>
        <v/>
      </c>
    </row>
    <row r="52" spans="1:22" ht="15" customHeight="1">
      <c r="A52" s="117"/>
      <c r="B52" s="123"/>
      <c r="C52" s="118"/>
      <c r="D52" s="119"/>
      <c r="E52" s="119"/>
      <c r="F52" s="119"/>
      <c r="G52" s="119"/>
      <c r="H52" s="119"/>
      <c r="I52" s="123"/>
      <c r="J52" s="123"/>
      <c r="K52" s="123"/>
      <c r="L52" s="118"/>
      <c r="M52" s="118"/>
      <c r="N52" s="118"/>
      <c r="O52" s="119" t="str">
        <f t="shared" si="0"/>
        <v/>
      </c>
      <c r="P52" s="6" t="str">
        <f t="shared" si="8"/>
        <v xml:space="preserve"> </v>
      </c>
      <c r="Q52">
        <f t="shared" si="9"/>
        <v>0</v>
      </c>
      <c r="R52">
        <f t="shared" si="10"/>
        <v>0</v>
      </c>
      <c r="S52" s="4" t="str">
        <f t="shared" si="11"/>
        <v xml:space="preserve"> </v>
      </c>
      <c r="T52" s="4" t="str">
        <f t="shared" si="12"/>
        <v xml:space="preserve"> </v>
      </c>
      <c r="U52" t="str">
        <f t="shared" si="13"/>
        <v/>
      </c>
      <c r="V52" s="18" t="str">
        <f t="shared" si="14"/>
        <v/>
      </c>
    </row>
    <row r="53" spans="1:22" ht="15" customHeight="1">
      <c r="A53" s="117"/>
      <c r="B53" s="123"/>
      <c r="C53" s="118"/>
      <c r="D53" s="119"/>
      <c r="E53" s="119"/>
      <c r="F53" s="119"/>
      <c r="G53" s="119"/>
      <c r="H53" s="119"/>
      <c r="I53" s="123"/>
      <c r="J53" s="123"/>
      <c r="K53" s="123"/>
      <c r="L53" s="118"/>
      <c r="M53" s="118"/>
      <c r="N53" s="118"/>
      <c r="O53" s="119" t="str">
        <f t="shared" si="0"/>
        <v/>
      </c>
      <c r="P53" s="6" t="str">
        <f t="shared" si="8"/>
        <v xml:space="preserve"> </v>
      </c>
      <c r="Q53">
        <f t="shared" si="9"/>
        <v>0</v>
      </c>
      <c r="R53">
        <f t="shared" si="10"/>
        <v>0</v>
      </c>
      <c r="S53" s="4" t="str">
        <f t="shared" si="11"/>
        <v xml:space="preserve"> </v>
      </c>
      <c r="T53" s="4" t="str">
        <f t="shared" si="12"/>
        <v xml:space="preserve"> </v>
      </c>
      <c r="U53" t="str">
        <f t="shared" si="13"/>
        <v/>
      </c>
      <c r="V53" s="18" t="str">
        <f t="shared" si="14"/>
        <v/>
      </c>
    </row>
    <row r="54" spans="1:22" ht="15" customHeight="1">
      <c r="A54" s="117"/>
      <c r="B54" s="123"/>
      <c r="C54" s="118"/>
      <c r="D54" s="119"/>
      <c r="E54" s="119"/>
      <c r="F54" s="119"/>
      <c r="G54" s="119"/>
      <c r="H54" s="119"/>
      <c r="I54" s="123"/>
      <c r="J54" s="123"/>
      <c r="K54" s="123"/>
      <c r="L54" s="118"/>
      <c r="M54" s="118"/>
      <c r="N54" s="118"/>
      <c r="O54" s="119" t="str">
        <f t="shared" si="0"/>
        <v/>
      </c>
      <c r="P54" s="6" t="str">
        <f t="shared" si="8"/>
        <v xml:space="preserve"> </v>
      </c>
      <c r="Q54">
        <f t="shared" si="9"/>
        <v>0</v>
      </c>
      <c r="R54">
        <f t="shared" si="10"/>
        <v>0</v>
      </c>
      <c r="S54" s="4" t="str">
        <f t="shared" si="11"/>
        <v xml:space="preserve"> </v>
      </c>
      <c r="T54" s="4" t="str">
        <f t="shared" si="12"/>
        <v xml:space="preserve"> </v>
      </c>
      <c r="U54" t="str">
        <f t="shared" si="13"/>
        <v/>
      </c>
      <c r="V54" s="18" t="str">
        <f t="shared" si="14"/>
        <v/>
      </c>
    </row>
    <row r="55" spans="1:22" ht="15" customHeight="1">
      <c r="A55" s="117"/>
      <c r="B55" s="123"/>
      <c r="C55" s="118"/>
      <c r="D55" s="119"/>
      <c r="E55" s="119"/>
      <c r="F55" s="119"/>
      <c r="G55" s="119"/>
      <c r="H55" s="119"/>
      <c r="I55" s="123"/>
      <c r="J55" s="123"/>
      <c r="K55" s="123"/>
      <c r="L55" s="118"/>
      <c r="M55" s="118"/>
      <c r="N55" s="118"/>
      <c r="O55" s="119" t="str">
        <f t="shared" si="0"/>
        <v/>
      </c>
      <c r="P55" s="6" t="str">
        <f t="shared" si="8"/>
        <v xml:space="preserve"> </v>
      </c>
      <c r="Q55">
        <f t="shared" si="9"/>
        <v>0</v>
      </c>
      <c r="R55">
        <f t="shared" si="10"/>
        <v>0</v>
      </c>
      <c r="S55" s="4" t="str">
        <f t="shared" si="11"/>
        <v xml:space="preserve"> </v>
      </c>
      <c r="T55" s="4" t="str">
        <f t="shared" si="12"/>
        <v xml:space="preserve"> </v>
      </c>
      <c r="U55" t="str">
        <f t="shared" si="13"/>
        <v/>
      </c>
      <c r="V55" s="18" t="str">
        <f t="shared" si="14"/>
        <v/>
      </c>
    </row>
    <row r="56" spans="1:22" ht="15" customHeight="1">
      <c r="A56" s="117"/>
      <c r="B56" s="123"/>
      <c r="C56" s="118"/>
      <c r="D56" s="119"/>
      <c r="E56" s="119"/>
      <c r="F56" s="119"/>
      <c r="G56" s="119"/>
      <c r="H56" s="119"/>
      <c r="I56" s="123"/>
      <c r="J56" s="123"/>
      <c r="K56" s="123"/>
      <c r="L56" s="118"/>
      <c r="M56" s="118"/>
      <c r="N56" s="118"/>
      <c r="O56" s="119" t="str">
        <f t="shared" si="0"/>
        <v/>
      </c>
      <c r="P56" s="6" t="str">
        <f t="shared" si="8"/>
        <v xml:space="preserve"> </v>
      </c>
      <c r="Q56">
        <f t="shared" si="9"/>
        <v>0</v>
      </c>
      <c r="R56">
        <f t="shared" si="10"/>
        <v>0</v>
      </c>
      <c r="S56" s="4" t="str">
        <f t="shared" si="11"/>
        <v xml:space="preserve"> </v>
      </c>
      <c r="T56" s="4" t="str">
        <f t="shared" si="12"/>
        <v xml:space="preserve"> </v>
      </c>
      <c r="U56" t="str">
        <f t="shared" si="13"/>
        <v/>
      </c>
      <c r="V56" s="18" t="str">
        <f t="shared" si="14"/>
        <v/>
      </c>
    </row>
    <row r="57" spans="1:22" ht="15" customHeight="1">
      <c r="A57" s="117"/>
      <c r="B57" s="123"/>
      <c r="C57" s="118"/>
      <c r="D57" s="119"/>
      <c r="E57" s="119"/>
      <c r="F57" s="119"/>
      <c r="G57" s="119"/>
      <c r="H57" s="119"/>
      <c r="I57" s="123"/>
      <c r="J57" s="123"/>
      <c r="K57" s="123"/>
      <c r="L57" s="118"/>
      <c r="M57" s="118"/>
      <c r="N57" s="118"/>
      <c r="O57" s="119" t="str">
        <f t="shared" si="0"/>
        <v/>
      </c>
      <c r="P57" s="6" t="str">
        <f t="shared" si="8"/>
        <v xml:space="preserve"> </v>
      </c>
      <c r="Q57">
        <f t="shared" si="9"/>
        <v>0</v>
      </c>
      <c r="R57">
        <f t="shared" si="10"/>
        <v>0</v>
      </c>
      <c r="S57" s="4" t="str">
        <f t="shared" si="11"/>
        <v xml:space="preserve"> </v>
      </c>
      <c r="T57" s="4" t="str">
        <f t="shared" si="12"/>
        <v xml:space="preserve"> </v>
      </c>
      <c r="U57" t="str">
        <f t="shared" si="13"/>
        <v/>
      </c>
      <c r="V57" s="18" t="str">
        <f t="shared" si="14"/>
        <v/>
      </c>
    </row>
    <row r="58" spans="1:22" ht="15" customHeight="1">
      <c r="A58" s="117"/>
      <c r="B58" s="123"/>
      <c r="C58" s="118"/>
      <c r="D58" s="119"/>
      <c r="E58" s="119"/>
      <c r="F58" s="119"/>
      <c r="G58" s="119"/>
      <c r="H58" s="119"/>
      <c r="I58" s="123"/>
      <c r="J58" s="123"/>
      <c r="K58" s="123"/>
      <c r="L58" s="118"/>
      <c r="M58" s="118"/>
      <c r="N58" s="118"/>
      <c r="O58" s="119" t="str">
        <f t="shared" si="0"/>
        <v/>
      </c>
      <c r="P58" s="6" t="str">
        <f t="shared" si="8"/>
        <v xml:space="preserve"> </v>
      </c>
      <c r="Q58">
        <f t="shared" si="9"/>
        <v>0</v>
      </c>
      <c r="R58">
        <f t="shared" si="10"/>
        <v>0</v>
      </c>
      <c r="S58" s="4" t="str">
        <f t="shared" si="11"/>
        <v xml:space="preserve"> </v>
      </c>
      <c r="T58" s="4" t="str">
        <f t="shared" si="12"/>
        <v xml:space="preserve"> </v>
      </c>
      <c r="U58" t="str">
        <f t="shared" si="13"/>
        <v/>
      </c>
      <c r="V58" s="18" t="str">
        <f t="shared" si="14"/>
        <v/>
      </c>
    </row>
    <row r="59" spans="1:22" ht="15" customHeight="1">
      <c r="A59" s="117"/>
      <c r="B59" s="123"/>
      <c r="C59" s="118"/>
      <c r="D59" s="119"/>
      <c r="E59" s="119"/>
      <c r="F59" s="119"/>
      <c r="G59" s="119"/>
      <c r="H59" s="119"/>
      <c r="I59" s="123"/>
      <c r="J59" s="123"/>
      <c r="K59" s="123"/>
      <c r="L59" s="118"/>
      <c r="M59" s="118"/>
      <c r="N59" s="118"/>
      <c r="O59" s="119" t="str">
        <f t="shared" si="0"/>
        <v/>
      </c>
      <c r="P59" s="6" t="str">
        <f t="shared" si="8"/>
        <v xml:space="preserve"> </v>
      </c>
      <c r="Q59">
        <f t="shared" si="9"/>
        <v>0</v>
      </c>
      <c r="R59">
        <f t="shared" si="10"/>
        <v>0</v>
      </c>
      <c r="S59" s="4" t="str">
        <f t="shared" si="11"/>
        <v xml:space="preserve"> </v>
      </c>
      <c r="T59" s="4" t="str">
        <f t="shared" si="12"/>
        <v xml:space="preserve"> </v>
      </c>
      <c r="U59" t="str">
        <f t="shared" si="13"/>
        <v/>
      </c>
      <c r="V59" s="18" t="str">
        <f t="shared" si="14"/>
        <v/>
      </c>
    </row>
    <row r="60" spans="1:22" ht="15" customHeight="1">
      <c r="A60" s="117"/>
      <c r="B60" s="123"/>
      <c r="C60" s="118"/>
      <c r="D60" s="119"/>
      <c r="E60" s="119"/>
      <c r="F60" s="119"/>
      <c r="G60" s="119"/>
      <c r="H60" s="119"/>
      <c r="I60" s="123"/>
      <c r="J60" s="123"/>
      <c r="K60" s="123"/>
      <c r="L60" s="118"/>
      <c r="M60" s="118"/>
      <c r="N60" s="118"/>
      <c r="O60" s="119" t="str">
        <f t="shared" si="0"/>
        <v/>
      </c>
      <c r="P60" s="6" t="str">
        <f t="shared" si="8"/>
        <v xml:space="preserve"> </v>
      </c>
      <c r="Q60">
        <f t="shared" si="9"/>
        <v>0</v>
      </c>
      <c r="R60">
        <f t="shared" si="10"/>
        <v>0</v>
      </c>
      <c r="S60" s="4" t="str">
        <f t="shared" si="11"/>
        <v xml:space="preserve"> </v>
      </c>
      <c r="T60" s="4" t="str">
        <f t="shared" si="12"/>
        <v xml:space="preserve"> </v>
      </c>
      <c r="U60" t="str">
        <f t="shared" si="13"/>
        <v/>
      </c>
      <c r="V60" s="18" t="str">
        <f t="shared" si="14"/>
        <v/>
      </c>
    </row>
    <row r="61" spans="1:22" ht="15" customHeight="1">
      <c r="A61" s="117"/>
      <c r="B61" s="123"/>
      <c r="C61" s="118"/>
      <c r="D61" s="119"/>
      <c r="E61" s="119"/>
      <c r="F61" s="119"/>
      <c r="G61" s="119"/>
      <c r="H61" s="119"/>
      <c r="I61" s="123"/>
      <c r="J61" s="123"/>
      <c r="K61" s="123"/>
      <c r="L61" s="118"/>
      <c r="M61" s="118"/>
      <c r="N61" s="118"/>
      <c r="O61" s="119" t="str">
        <f t="shared" si="0"/>
        <v/>
      </c>
      <c r="P61" s="6" t="str">
        <f t="shared" si="8"/>
        <v xml:space="preserve"> </v>
      </c>
      <c r="Q61">
        <f t="shared" si="9"/>
        <v>0</v>
      </c>
      <c r="R61">
        <f t="shared" si="10"/>
        <v>0</v>
      </c>
      <c r="S61" s="4" t="str">
        <f t="shared" si="11"/>
        <v xml:space="preserve"> </v>
      </c>
      <c r="T61" s="4" t="str">
        <f t="shared" si="12"/>
        <v xml:space="preserve"> </v>
      </c>
      <c r="U61" t="str">
        <f t="shared" si="13"/>
        <v/>
      </c>
      <c r="V61" s="18" t="str">
        <f t="shared" si="14"/>
        <v/>
      </c>
    </row>
    <row r="62" spans="1:22" ht="15" customHeight="1">
      <c r="A62" s="117"/>
      <c r="B62" s="123"/>
      <c r="C62" s="118"/>
      <c r="D62" s="119"/>
      <c r="E62" s="119"/>
      <c r="F62" s="119"/>
      <c r="G62" s="119"/>
      <c r="H62" s="119"/>
      <c r="I62" s="123"/>
      <c r="J62" s="123"/>
      <c r="K62" s="123"/>
      <c r="L62" s="118"/>
      <c r="M62" s="118"/>
      <c r="N62" s="118"/>
      <c r="O62" s="119" t="str">
        <f t="shared" si="0"/>
        <v/>
      </c>
      <c r="P62" s="6" t="str">
        <f t="shared" si="8"/>
        <v xml:space="preserve"> </v>
      </c>
      <c r="Q62">
        <f t="shared" si="9"/>
        <v>0</v>
      </c>
      <c r="R62">
        <f t="shared" si="10"/>
        <v>0</v>
      </c>
      <c r="S62" s="4" t="str">
        <f t="shared" si="11"/>
        <v xml:space="preserve"> </v>
      </c>
      <c r="T62" s="4" t="str">
        <f t="shared" si="12"/>
        <v xml:space="preserve"> </v>
      </c>
      <c r="U62" t="str">
        <f t="shared" si="13"/>
        <v/>
      </c>
      <c r="V62" s="18" t="str">
        <f t="shared" si="14"/>
        <v/>
      </c>
    </row>
    <row r="63" spans="1:22" ht="15" customHeight="1">
      <c r="A63" s="117"/>
      <c r="B63" s="123"/>
      <c r="C63" s="118"/>
      <c r="D63" s="119"/>
      <c r="E63" s="119"/>
      <c r="F63" s="119"/>
      <c r="G63" s="119"/>
      <c r="H63" s="119"/>
      <c r="I63" s="123"/>
      <c r="J63" s="123"/>
      <c r="K63" s="123"/>
      <c r="L63" s="118"/>
      <c r="M63" s="118"/>
      <c r="N63" s="118"/>
      <c r="O63" s="119" t="str">
        <f t="shared" si="0"/>
        <v/>
      </c>
      <c r="P63" s="6" t="str">
        <f t="shared" si="8"/>
        <v xml:space="preserve"> </v>
      </c>
      <c r="Q63">
        <f t="shared" si="9"/>
        <v>0</v>
      </c>
      <c r="R63">
        <f t="shared" si="10"/>
        <v>0</v>
      </c>
      <c r="S63" s="4" t="str">
        <f t="shared" si="11"/>
        <v xml:space="preserve"> </v>
      </c>
      <c r="T63" s="4" t="str">
        <f t="shared" si="12"/>
        <v xml:space="preserve"> </v>
      </c>
      <c r="U63" t="str">
        <f t="shared" si="13"/>
        <v/>
      </c>
      <c r="V63" s="18" t="str">
        <f t="shared" si="14"/>
        <v/>
      </c>
    </row>
    <row r="64" spans="1:22" ht="15" customHeight="1">
      <c r="A64" s="117"/>
      <c r="B64" s="123"/>
      <c r="C64" s="118"/>
      <c r="D64" s="119"/>
      <c r="E64" s="119"/>
      <c r="F64" s="119"/>
      <c r="G64" s="119"/>
      <c r="H64" s="119"/>
      <c r="I64" s="123"/>
      <c r="J64" s="123"/>
      <c r="K64" s="123"/>
      <c r="L64" s="118"/>
      <c r="M64" s="118"/>
      <c r="N64" s="118"/>
      <c r="O64" s="119" t="str">
        <f t="shared" si="0"/>
        <v/>
      </c>
      <c r="P64" s="6" t="str">
        <f t="shared" si="8"/>
        <v xml:space="preserve"> </v>
      </c>
      <c r="Q64">
        <f t="shared" si="9"/>
        <v>0</v>
      </c>
      <c r="R64">
        <f t="shared" si="10"/>
        <v>0</v>
      </c>
      <c r="S64" s="4" t="str">
        <f t="shared" si="11"/>
        <v xml:space="preserve"> </v>
      </c>
      <c r="T64" s="4" t="str">
        <f t="shared" si="12"/>
        <v xml:space="preserve"> </v>
      </c>
      <c r="U64" t="str">
        <f t="shared" si="13"/>
        <v/>
      </c>
      <c r="V64" s="18" t="str">
        <f t="shared" si="14"/>
        <v/>
      </c>
    </row>
    <row r="65" spans="1:22" ht="15" customHeight="1">
      <c r="A65" s="117"/>
      <c r="B65" s="123"/>
      <c r="C65" s="118"/>
      <c r="D65" s="119"/>
      <c r="E65" s="119"/>
      <c r="F65" s="119"/>
      <c r="G65" s="119"/>
      <c r="H65" s="119"/>
      <c r="I65" s="123"/>
      <c r="J65" s="123"/>
      <c r="K65" s="123"/>
      <c r="L65" s="118"/>
      <c r="M65" s="118"/>
      <c r="N65" s="118"/>
      <c r="O65" s="119" t="str">
        <f t="shared" si="0"/>
        <v/>
      </c>
      <c r="P65" s="6" t="str">
        <f t="shared" si="8"/>
        <v xml:space="preserve"> </v>
      </c>
      <c r="Q65">
        <f t="shared" si="9"/>
        <v>0</v>
      </c>
      <c r="R65">
        <f t="shared" si="10"/>
        <v>0</v>
      </c>
      <c r="S65" s="4" t="str">
        <f t="shared" si="11"/>
        <v xml:space="preserve"> </v>
      </c>
      <c r="T65" s="4" t="str">
        <f t="shared" si="12"/>
        <v xml:space="preserve"> </v>
      </c>
      <c r="U65" t="str">
        <f t="shared" si="13"/>
        <v/>
      </c>
      <c r="V65" s="18" t="str">
        <f t="shared" si="14"/>
        <v/>
      </c>
    </row>
    <row r="66" spans="1:22" ht="15" customHeight="1">
      <c r="A66" s="117"/>
      <c r="B66" s="123"/>
      <c r="C66" s="118"/>
      <c r="D66" s="119"/>
      <c r="E66" s="119"/>
      <c r="F66" s="119"/>
      <c r="G66" s="119"/>
      <c r="H66" s="119"/>
      <c r="I66" s="123"/>
      <c r="J66" s="123"/>
      <c r="K66" s="123"/>
      <c r="L66" s="118"/>
      <c r="M66" s="118"/>
      <c r="N66" s="118"/>
      <c r="O66" s="119" t="str">
        <f t="shared" si="0"/>
        <v/>
      </c>
      <c r="P66" s="6" t="str">
        <f t="shared" si="8"/>
        <v xml:space="preserve"> </v>
      </c>
      <c r="Q66">
        <f t="shared" si="9"/>
        <v>0</v>
      </c>
      <c r="R66">
        <f t="shared" si="10"/>
        <v>0</v>
      </c>
      <c r="S66" s="4" t="str">
        <f t="shared" si="11"/>
        <v xml:space="preserve"> </v>
      </c>
      <c r="T66" s="4" t="str">
        <f t="shared" si="12"/>
        <v xml:space="preserve"> </v>
      </c>
      <c r="U66" t="str">
        <f t="shared" si="13"/>
        <v/>
      </c>
      <c r="V66" s="18" t="str">
        <f t="shared" si="14"/>
        <v/>
      </c>
    </row>
    <row r="67" spans="1:22" ht="15" customHeight="1">
      <c r="A67" s="117"/>
      <c r="B67" s="123"/>
      <c r="C67" s="118"/>
      <c r="D67" s="119"/>
      <c r="E67" s="119"/>
      <c r="F67" s="119"/>
      <c r="G67" s="119"/>
      <c r="H67" s="119"/>
      <c r="I67" s="123"/>
      <c r="J67" s="123"/>
      <c r="K67" s="123"/>
      <c r="L67" s="118"/>
      <c r="M67" s="118"/>
      <c r="N67" s="118"/>
      <c r="O67" s="119" t="str">
        <f t="shared" ref="O67:O101" si="15">IF(A67="","","JPN")</f>
        <v/>
      </c>
      <c r="P67" s="6" t="str">
        <f t="shared" si="8"/>
        <v xml:space="preserve"> </v>
      </c>
      <c r="Q67">
        <f t="shared" si="9"/>
        <v>0</v>
      </c>
      <c r="R67">
        <f t="shared" si="10"/>
        <v>0</v>
      </c>
      <c r="S67" s="4" t="str">
        <f t="shared" si="11"/>
        <v xml:space="preserve"> </v>
      </c>
      <c r="T67" s="4" t="str">
        <f t="shared" si="12"/>
        <v xml:space="preserve"> </v>
      </c>
      <c r="U67" t="str">
        <f t="shared" si="13"/>
        <v/>
      </c>
      <c r="V67" s="18" t="str">
        <f t="shared" si="14"/>
        <v/>
      </c>
    </row>
    <row r="68" spans="1:22" ht="15" customHeight="1">
      <c r="A68" s="117"/>
      <c r="B68" s="123"/>
      <c r="C68" s="118"/>
      <c r="D68" s="119"/>
      <c r="E68" s="119"/>
      <c r="F68" s="119"/>
      <c r="G68" s="119"/>
      <c r="H68" s="119"/>
      <c r="I68" s="123"/>
      <c r="J68" s="123"/>
      <c r="K68" s="123"/>
      <c r="L68" s="118"/>
      <c r="M68" s="118"/>
      <c r="N68" s="118"/>
      <c r="O68" s="119" t="str">
        <f t="shared" si="15"/>
        <v/>
      </c>
      <c r="P68" s="6" t="str">
        <f t="shared" si="8"/>
        <v xml:space="preserve"> </v>
      </c>
      <c r="Q68">
        <f t="shared" si="9"/>
        <v>0</v>
      </c>
      <c r="R68">
        <f t="shared" si="10"/>
        <v>0</v>
      </c>
      <c r="S68" s="4" t="str">
        <f t="shared" si="11"/>
        <v xml:space="preserve"> </v>
      </c>
      <c r="T68" s="4" t="str">
        <f t="shared" si="12"/>
        <v xml:space="preserve"> </v>
      </c>
      <c r="U68" t="str">
        <f t="shared" si="13"/>
        <v/>
      </c>
      <c r="V68" s="18" t="str">
        <f t="shared" si="14"/>
        <v/>
      </c>
    </row>
    <row r="69" spans="1:22" ht="15" customHeight="1">
      <c r="A69" s="117"/>
      <c r="B69" s="123"/>
      <c r="C69" s="118"/>
      <c r="D69" s="119"/>
      <c r="E69" s="119"/>
      <c r="F69" s="119"/>
      <c r="G69" s="119"/>
      <c r="H69" s="119"/>
      <c r="I69" s="123"/>
      <c r="J69" s="123"/>
      <c r="K69" s="123"/>
      <c r="L69" s="118"/>
      <c r="M69" s="118"/>
      <c r="N69" s="118"/>
      <c r="O69" s="119" t="str">
        <f t="shared" si="15"/>
        <v/>
      </c>
      <c r="P69" s="6" t="str">
        <f t="shared" si="8"/>
        <v xml:space="preserve"> </v>
      </c>
      <c r="Q69">
        <f t="shared" si="9"/>
        <v>0</v>
      </c>
      <c r="R69">
        <f t="shared" si="10"/>
        <v>0</v>
      </c>
      <c r="S69" s="4" t="str">
        <f t="shared" si="11"/>
        <v xml:space="preserve"> </v>
      </c>
      <c r="T69" s="4" t="str">
        <f t="shared" si="12"/>
        <v xml:space="preserve"> </v>
      </c>
      <c r="U69" t="str">
        <f t="shared" si="13"/>
        <v/>
      </c>
      <c r="V69" s="18" t="str">
        <f t="shared" si="14"/>
        <v/>
      </c>
    </row>
    <row r="70" spans="1:22" ht="15" customHeight="1">
      <c r="A70" s="117"/>
      <c r="B70" s="123"/>
      <c r="C70" s="118"/>
      <c r="D70" s="119"/>
      <c r="E70" s="119"/>
      <c r="F70" s="119"/>
      <c r="G70" s="119"/>
      <c r="H70" s="119"/>
      <c r="I70" s="123"/>
      <c r="J70" s="123"/>
      <c r="K70" s="123"/>
      <c r="L70" s="118"/>
      <c r="M70" s="118"/>
      <c r="N70" s="118"/>
      <c r="O70" s="119" t="str">
        <f t="shared" si="15"/>
        <v/>
      </c>
      <c r="P70" s="6" t="str">
        <f t="shared" si="8"/>
        <v xml:space="preserve"> </v>
      </c>
      <c r="Q70">
        <f t="shared" si="9"/>
        <v>0</v>
      </c>
      <c r="R70">
        <f t="shared" si="10"/>
        <v>0</v>
      </c>
      <c r="S70" s="4" t="str">
        <f t="shared" si="11"/>
        <v xml:space="preserve"> </v>
      </c>
      <c r="T70" s="4" t="str">
        <f t="shared" si="12"/>
        <v xml:space="preserve"> </v>
      </c>
      <c r="U70" t="str">
        <f t="shared" si="13"/>
        <v/>
      </c>
      <c r="V70" s="18" t="str">
        <f t="shared" si="14"/>
        <v/>
      </c>
    </row>
    <row r="71" spans="1:22" ht="15" customHeight="1">
      <c r="A71" s="117"/>
      <c r="B71" s="123"/>
      <c r="C71" s="118"/>
      <c r="D71" s="119"/>
      <c r="E71" s="119"/>
      <c r="F71" s="119"/>
      <c r="G71" s="119"/>
      <c r="H71" s="119"/>
      <c r="I71" s="123"/>
      <c r="J71" s="123"/>
      <c r="K71" s="123"/>
      <c r="L71" s="118"/>
      <c r="M71" s="118"/>
      <c r="N71" s="118"/>
      <c r="O71" s="119" t="str">
        <f t="shared" si="15"/>
        <v/>
      </c>
      <c r="P71" s="6" t="str">
        <f t="shared" ref="P71:P101" si="16">B71&amp;" "&amp;C71</f>
        <v xml:space="preserve"> </v>
      </c>
      <c r="Q71">
        <f t="shared" ref="Q71:Q101" si="17">A71</f>
        <v>0</v>
      </c>
      <c r="R71">
        <f t="shared" ref="R71:R101" si="18">F71</f>
        <v>0</v>
      </c>
      <c r="S71" s="4" t="str">
        <f t="shared" ref="S71:S101" si="19">J71&amp;" "&amp;K71</f>
        <v xml:space="preserve"> </v>
      </c>
      <c r="T71" s="4" t="str">
        <f t="shared" ref="T71:T101" si="20">L71&amp;" "&amp;M71</f>
        <v xml:space="preserve"> </v>
      </c>
      <c r="U71" t="str">
        <f t="shared" ref="U71:U101" si="21">LEFT(N71,4)</f>
        <v/>
      </c>
      <c r="V71" s="18" t="str">
        <f t="shared" ref="V71:V101" si="22">O71</f>
        <v/>
      </c>
    </row>
    <row r="72" spans="1:22" ht="15" customHeight="1">
      <c r="A72" s="117"/>
      <c r="B72" s="123"/>
      <c r="C72" s="118"/>
      <c r="D72" s="119"/>
      <c r="E72" s="119"/>
      <c r="F72" s="119"/>
      <c r="G72" s="119"/>
      <c r="H72" s="119"/>
      <c r="I72" s="123"/>
      <c r="J72" s="123"/>
      <c r="K72" s="123"/>
      <c r="L72" s="118"/>
      <c r="M72" s="118"/>
      <c r="N72" s="118"/>
      <c r="O72" s="119" t="str">
        <f t="shared" si="15"/>
        <v/>
      </c>
      <c r="P72" s="6" t="str">
        <f t="shared" si="16"/>
        <v xml:space="preserve"> </v>
      </c>
      <c r="Q72">
        <f t="shared" si="17"/>
        <v>0</v>
      </c>
      <c r="R72">
        <f t="shared" si="18"/>
        <v>0</v>
      </c>
      <c r="S72" s="4" t="str">
        <f t="shared" si="19"/>
        <v xml:space="preserve"> </v>
      </c>
      <c r="T72" s="4" t="str">
        <f t="shared" si="20"/>
        <v xml:space="preserve"> </v>
      </c>
      <c r="U72" t="str">
        <f t="shared" si="21"/>
        <v/>
      </c>
      <c r="V72" s="18" t="str">
        <f t="shared" si="22"/>
        <v/>
      </c>
    </row>
    <row r="73" spans="1:22" ht="15" customHeight="1">
      <c r="A73" s="117"/>
      <c r="B73" s="123"/>
      <c r="C73" s="118"/>
      <c r="D73" s="119"/>
      <c r="E73" s="119"/>
      <c r="F73" s="119"/>
      <c r="G73" s="119"/>
      <c r="H73" s="119"/>
      <c r="I73" s="123"/>
      <c r="J73" s="123"/>
      <c r="K73" s="123"/>
      <c r="L73" s="118"/>
      <c r="M73" s="118"/>
      <c r="N73" s="118"/>
      <c r="O73" s="119" t="str">
        <f t="shared" si="15"/>
        <v/>
      </c>
      <c r="P73" s="6" t="str">
        <f t="shared" si="16"/>
        <v xml:space="preserve"> </v>
      </c>
      <c r="Q73">
        <f t="shared" si="17"/>
        <v>0</v>
      </c>
      <c r="R73">
        <f t="shared" si="18"/>
        <v>0</v>
      </c>
      <c r="S73" s="4" t="str">
        <f t="shared" si="19"/>
        <v xml:space="preserve"> </v>
      </c>
      <c r="T73" s="4" t="str">
        <f t="shared" si="20"/>
        <v xml:space="preserve"> </v>
      </c>
      <c r="U73" t="str">
        <f t="shared" si="21"/>
        <v/>
      </c>
      <c r="V73" s="18" t="str">
        <f t="shared" si="22"/>
        <v/>
      </c>
    </row>
    <row r="74" spans="1:22" ht="15" customHeight="1">
      <c r="A74" s="117"/>
      <c r="B74" s="123"/>
      <c r="C74" s="118"/>
      <c r="D74" s="119"/>
      <c r="E74" s="119"/>
      <c r="F74" s="119"/>
      <c r="G74" s="119"/>
      <c r="H74" s="119"/>
      <c r="I74" s="123"/>
      <c r="J74" s="123"/>
      <c r="K74" s="123"/>
      <c r="L74" s="118"/>
      <c r="M74" s="118"/>
      <c r="N74" s="118"/>
      <c r="O74" s="119" t="str">
        <f t="shared" si="15"/>
        <v/>
      </c>
      <c r="P74" s="6" t="str">
        <f t="shared" si="16"/>
        <v xml:space="preserve"> </v>
      </c>
      <c r="Q74">
        <f t="shared" si="17"/>
        <v>0</v>
      </c>
      <c r="R74">
        <f t="shared" si="18"/>
        <v>0</v>
      </c>
      <c r="S74" s="4" t="str">
        <f t="shared" si="19"/>
        <v xml:space="preserve"> </v>
      </c>
      <c r="T74" s="4" t="str">
        <f t="shared" si="20"/>
        <v xml:space="preserve"> </v>
      </c>
      <c r="U74" t="str">
        <f t="shared" si="21"/>
        <v/>
      </c>
      <c r="V74" s="18" t="str">
        <f t="shared" si="22"/>
        <v/>
      </c>
    </row>
    <row r="75" spans="1:22" ht="15" customHeight="1">
      <c r="A75" s="117"/>
      <c r="B75" s="123"/>
      <c r="C75" s="118"/>
      <c r="D75" s="119"/>
      <c r="E75" s="119"/>
      <c r="F75" s="119"/>
      <c r="G75" s="119"/>
      <c r="H75" s="119"/>
      <c r="I75" s="123"/>
      <c r="J75" s="123"/>
      <c r="K75" s="123"/>
      <c r="L75" s="118"/>
      <c r="M75" s="118"/>
      <c r="N75" s="118"/>
      <c r="O75" s="119" t="str">
        <f t="shared" si="15"/>
        <v/>
      </c>
      <c r="P75" s="6" t="str">
        <f t="shared" si="16"/>
        <v xml:space="preserve"> </v>
      </c>
      <c r="Q75">
        <f t="shared" si="17"/>
        <v>0</v>
      </c>
      <c r="R75">
        <f t="shared" si="18"/>
        <v>0</v>
      </c>
      <c r="S75" s="4" t="str">
        <f t="shared" si="19"/>
        <v xml:space="preserve"> </v>
      </c>
      <c r="T75" s="4" t="str">
        <f t="shared" si="20"/>
        <v xml:space="preserve"> </v>
      </c>
      <c r="U75" t="str">
        <f t="shared" si="21"/>
        <v/>
      </c>
      <c r="V75" s="18" t="str">
        <f t="shared" si="22"/>
        <v/>
      </c>
    </row>
    <row r="76" spans="1:22" ht="15" customHeight="1">
      <c r="A76" s="117"/>
      <c r="B76" s="123"/>
      <c r="C76" s="118"/>
      <c r="D76" s="119"/>
      <c r="E76" s="119"/>
      <c r="F76" s="119"/>
      <c r="G76" s="119"/>
      <c r="H76" s="119"/>
      <c r="I76" s="123"/>
      <c r="J76" s="123"/>
      <c r="K76" s="123"/>
      <c r="L76" s="118"/>
      <c r="M76" s="118"/>
      <c r="N76" s="118"/>
      <c r="O76" s="119" t="str">
        <f t="shared" si="15"/>
        <v/>
      </c>
      <c r="P76" s="6" t="str">
        <f t="shared" si="16"/>
        <v xml:space="preserve"> </v>
      </c>
      <c r="Q76">
        <f t="shared" si="17"/>
        <v>0</v>
      </c>
      <c r="R76">
        <f t="shared" si="18"/>
        <v>0</v>
      </c>
      <c r="S76" s="4" t="str">
        <f t="shared" si="19"/>
        <v xml:space="preserve"> </v>
      </c>
      <c r="T76" s="4" t="str">
        <f t="shared" si="20"/>
        <v xml:space="preserve"> </v>
      </c>
      <c r="U76" t="str">
        <f t="shared" si="21"/>
        <v/>
      </c>
      <c r="V76" s="18" t="str">
        <f t="shared" si="22"/>
        <v/>
      </c>
    </row>
    <row r="77" spans="1:22" ht="15" customHeight="1">
      <c r="A77" s="117"/>
      <c r="B77" s="123"/>
      <c r="C77" s="118"/>
      <c r="D77" s="119"/>
      <c r="E77" s="119"/>
      <c r="F77" s="119"/>
      <c r="G77" s="119"/>
      <c r="H77" s="119"/>
      <c r="I77" s="123"/>
      <c r="J77" s="123"/>
      <c r="K77" s="123"/>
      <c r="L77" s="118"/>
      <c r="M77" s="118"/>
      <c r="N77" s="118"/>
      <c r="O77" s="119" t="str">
        <f t="shared" si="15"/>
        <v/>
      </c>
      <c r="P77" s="6" t="str">
        <f t="shared" si="16"/>
        <v xml:space="preserve"> </v>
      </c>
      <c r="Q77">
        <f t="shared" si="17"/>
        <v>0</v>
      </c>
      <c r="R77">
        <f t="shared" si="18"/>
        <v>0</v>
      </c>
      <c r="S77" s="4" t="str">
        <f t="shared" si="19"/>
        <v xml:space="preserve"> </v>
      </c>
      <c r="T77" s="4" t="str">
        <f t="shared" si="20"/>
        <v xml:space="preserve"> </v>
      </c>
      <c r="U77" t="str">
        <f t="shared" si="21"/>
        <v/>
      </c>
      <c r="V77" s="18" t="str">
        <f t="shared" si="22"/>
        <v/>
      </c>
    </row>
    <row r="78" spans="1:22" ht="15" customHeight="1">
      <c r="A78" s="117"/>
      <c r="B78" s="123"/>
      <c r="C78" s="118"/>
      <c r="D78" s="119"/>
      <c r="E78" s="119"/>
      <c r="F78" s="119"/>
      <c r="G78" s="119"/>
      <c r="H78" s="119"/>
      <c r="I78" s="123"/>
      <c r="J78" s="123"/>
      <c r="K78" s="123"/>
      <c r="L78" s="118"/>
      <c r="M78" s="118"/>
      <c r="N78" s="118"/>
      <c r="O78" s="119" t="str">
        <f t="shared" si="15"/>
        <v/>
      </c>
      <c r="P78" s="6" t="str">
        <f t="shared" si="16"/>
        <v xml:space="preserve"> </v>
      </c>
      <c r="Q78">
        <f t="shared" si="17"/>
        <v>0</v>
      </c>
      <c r="R78">
        <f t="shared" si="18"/>
        <v>0</v>
      </c>
      <c r="S78" s="4" t="str">
        <f t="shared" si="19"/>
        <v xml:space="preserve"> </v>
      </c>
      <c r="T78" s="4" t="str">
        <f t="shared" si="20"/>
        <v xml:space="preserve"> </v>
      </c>
      <c r="U78" t="str">
        <f t="shared" si="21"/>
        <v/>
      </c>
      <c r="V78" s="18" t="str">
        <f t="shared" si="22"/>
        <v/>
      </c>
    </row>
    <row r="79" spans="1:22" ht="15" customHeight="1">
      <c r="A79" s="117"/>
      <c r="B79" s="123"/>
      <c r="C79" s="118"/>
      <c r="D79" s="119"/>
      <c r="E79" s="119"/>
      <c r="F79" s="119"/>
      <c r="G79" s="119"/>
      <c r="H79" s="119"/>
      <c r="I79" s="123"/>
      <c r="J79" s="123"/>
      <c r="K79" s="123"/>
      <c r="L79" s="118"/>
      <c r="M79" s="118"/>
      <c r="N79" s="118"/>
      <c r="O79" s="119" t="str">
        <f t="shared" si="15"/>
        <v/>
      </c>
      <c r="P79" s="6" t="str">
        <f t="shared" si="16"/>
        <v xml:space="preserve"> </v>
      </c>
      <c r="Q79">
        <f t="shared" si="17"/>
        <v>0</v>
      </c>
      <c r="R79">
        <f t="shared" si="18"/>
        <v>0</v>
      </c>
      <c r="S79" s="4" t="str">
        <f t="shared" si="19"/>
        <v xml:space="preserve"> </v>
      </c>
      <c r="T79" s="4" t="str">
        <f t="shared" si="20"/>
        <v xml:space="preserve"> </v>
      </c>
      <c r="U79" t="str">
        <f t="shared" si="21"/>
        <v/>
      </c>
      <c r="V79" s="18" t="str">
        <f t="shared" si="22"/>
        <v/>
      </c>
    </row>
    <row r="80" spans="1:22" ht="15" customHeight="1">
      <c r="A80" s="117"/>
      <c r="B80" s="123"/>
      <c r="C80" s="118"/>
      <c r="D80" s="119"/>
      <c r="E80" s="119"/>
      <c r="F80" s="119"/>
      <c r="G80" s="119"/>
      <c r="H80" s="119"/>
      <c r="I80" s="123"/>
      <c r="J80" s="123"/>
      <c r="K80" s="123"/>
      <c r="L80" s="118"/>
      <c r="M80" s="118"/>
      <c r="N80" s="118"/>
      <c r="O80" s="119" t="str">
        <f t="shared" si="15"/>
        <v/>
      </c>
      <c r="P80" s="6" t="str">
        <f t="shared" si="16"/>
        <v xml:space="preserve"> </v>
      </c>
      <c r="Q80">
        <f t="shared" si="17"/>
        <v>0</v>
      </c>
      <c r="R80">
        <f t="shared" si="18"/>
        <v>0</v>
      </c>
      <c r="S80" s="4" t="str">
        <f t="shared" si="19"/>
        <v xml:space="preserve"> </v>
      </c>
      <c r="T80" s="4" t="str">
        <f t="shared" si="20"/>
        <v xml:space="preserve"> </v>
      </c>
      <c r="U80" t="str">
        <f t="shared" si="21"/>
        <v/>
      </c>
      <c r="V80" s="18" t="str">
        <f t="shared" si="22"/>
        <v/>
      </c>
    </row>
    <row r="81" spans="1:22" ht="15" customHeight="1">
      <c r="A81" s="117"/>
      <c r="B81" s="123"/>
      <c r="C81" s="118"/>
      <c r="D81" s="119"/>
      <c r="E81" s="119"/>
      <c r="F81" s="119"/>
      <c r="G81" s="119"/>
      <c r="H81" s="119"/>
      <c r="I81" s="123"/>
      <c r="J81" s="123"/>
      <c r="K81" s="123"/>
      <c r="L81" s="118"/>
      <c r="M81" s="118"/>
      <c r="N81" s="118"/>
      <c r="O81" s="119" t="str">
        <f t="shared" si="15"/>
        <v/>
      </c>
      <c r="P81" s="6" t="str">
        <f t="shared" si="16"/>
        <v xml:space="preserve"> </v>
      </c>
      <c r="Q81">
        <f t="shared" si="17"/>
        <v>0</v>
      </c>
      <c r="R81">
        <f t="shared" si="18"/>
        <v>0</v>
      </c>
      <c r="S81" s="4" t="str">
        <f t="shared" si="19"/>
        <v xml:space="preserve"> </v>
      </c>
      <c r="T81" s="4" t="str">
        <f t="shared" si="20"/>
        <v xml:space="preserve"> </v>
      </c>
      <c r="U81" t="str">
        <f t="shared" si="21"/>
        <v/>
      </c>
      <c r="V81" s="18" t="str">
        <f t="shared" si="22"/>
        <v/>
      </c>
    </row>
    <row r="82" spans="1:22" ht="15" customHeight="1">
      <c r="A82" s="117"/>
      <c r="B82" s="123"/>
      <c r="C82" s="118"/>
      <c r="D82" s="119"/>
      <c r="E82" s="119"/>
      <c r="F82" s="119"/>
      <c r="G82" s="119"/>
      <c r="H82" s="119"/>
      <c r="I82" s="123"/>
      <c r="J82" s="123"/>
      <c r="K82" s="123"/>
      <c r="L82" s="118"/>
      <c r="M82" s="118"/>
      <c r="N82" s="118"/>
      <c r="O82" s="119" t="str">
        <f t="shared" si="15"/>
        <v/>
      </c>
      <c r="P82" s="6" t="str">
        <f t="shared" si="16"/>
        <v xml:space="preserve"> </v>
      </c>
      <c r="Q82">
        <f t="shared" si="17"/>
        <v>0</v>
      </c>
      <c r="R82">
        <f t="shared" si="18"/>
        <v>0</v>
      </c>
      <c r="S82" s="4" t="str">
        <f t="shared" si="19"/>
        <v xml:space="preserve"> </v>
      </c>
      <c r="T82" s="4" t="str">
        <f t="shared" si="20"/>
        <v xml:space="preserve"> </v>
      </c>
      <c r="U82" t="str">
        <f t="shared" si="21"/>
        <v/>
      </c>
      <c r="V82" s="18" t="str">
        <f t="shared" si="22"/>
        <v/>
      </c>
    </row>
    <row r="83" spans="1:22" ht="15" customHeight="1">
      <c r="A83" s="117"/>
      <c r="B83" s="123"/>
      <c r="C83" s="118"/>
      <c r="D83" s="119"/>
      <c r="E83" s="119"/>
      <c r="F83" s="119"/>
      <c r="G83" s="119"/>
      <c r="H83" s="119"/>
      <c r="I83" s="123"/>
      <c r="J83" s="123"/>
      <c r="K83" s="123"/>
      <c r="L83" s="118"/>
      <c r="M83" s="118"/>
      <c r="N83" s="118"/>
      <c r="O83" s="119" t="str">
        <f t="shared" si="15"/>
        <v/>
      </c>
      <c r="P83" s="6" t="str">
        <f t="shared" si="16"/>
        <v xml:space="preserve"> </v>
      </c>
      <c r="Q83">
        <f t="shared" si="17"/>
        <v>0</v>
      </c>
      <c r="R83">
        <f t="shared" si="18"/>
        <v>0</v>
      </c>
      <c r="S83" s="4" t="str">
        <f t="shared" si="19"/>
        <v xml:space="preserve"> </v>
      </c>
      <c r="T83" s="4" t="str">
        <f t="shared" si="20"/>
        <v xml:space="preserve"> </v>
      </c>
      <c r="U83" t="str">
        <f t="shared" si="21"/>
        <v/>
      </c>
      <c r="V83" s="18" t="str">
        <f t="shared" si="22"/>
        <v/>
      </c>
    </row>
    <row r="84" spans="1:22" ht="15" customHeight="1">
      <c r="A84" s="117"/>
      <c r="B84" s="123"/>
      <c r="C84" s="118"/>
      <c r="D84" s="119"/>
      <c r="E84" s="119"/>
      <c r="F84" s="119"/>
      <c r="G84" s="119"/>
      <c r="H84" s="119"/>
      <c r="I84" s="123"/>
      <c r="J84" s="123"/>
      <c r="K84" s="123"/>
      <c r="L84" s="118"/>
      <c r="M84" s="118"/>
      <c r="N84" s="118"/>
      <c r="O84" s="119" t="str">
        <f t="shared" si="15"/>
        <v/>
      </c>
      <c r="P84" s="6" t="str">
        <f t="shared" si="16"/>
        <v xml:space="preserve"> </v>
      </c>
      <c r="Q84">
        <f t="shared" si="17"/>
        <v>0</v>
      </c>
      <c r="R84">
        <f t="shared" si="18"/>
        <v>0</v>
      </c>
      <c r="S84" s="4" t="str">
        <f t="shared" si="19"/>
        <v xml:space="preserve"> </v>
      </c>
      <c r="T84" s="4" t="str">
        <f t="shared" si="20"/>
        <v xml:space="preserve"> </v>
      </c>
      <c r="U84" t="str">
        <f t="shared" si="21"/>
        <v/>
      </c>
      <c r="V84" s="18" t="str">
        <f t="shared" si="22"/>
        <v/>
      </c>
    </row>
    <row r="85" spans="1:22" ht="15" customHeight="1">
      <c r="A85" s="117"/>
      <c r="B85" s="123"/>
      <c r="C85" s="118"/>
      <c r="D85" s="119"/>
      <c r="E85" s="119"/>
      <c r="F85" s="119"/>
      <c r="G85" s="119"/>
      <c r="H85" s="119"/>
      <c r="I85" s="123"/>
      <c r="J85" s="123"/>
      <c r="K85" s="123"/>
      <c r="L85" s="118"/>
      <c r="M85" s="118"/>
      <c r="N85" s="118"/>
      <c r="O85" s="119" t="str">
        <f t="shared" si="15"/>
        <v/>
      </c>
      <c r="P85" s="6" t="str">
        <f t="shared" si="16"/>
        <v xml:space="preserve"> </v>
      </c>
      <c r="Q85">
        <f t="shared" si="17"/>
        <v>0</v>
      </c>
      <c r="R85">
        <f t="shared" si="18"/>
        <v>0</v>
      </c>
      <c r="S85" s="4" t="str">
        <f t="shared" si="19"/>
        <v xml:space="preserve"> </v>
      </c>
      <c r="T85" s="4" t="str">
        <f t="shared" si="20"/>
        <v xml:space="preserve"> </v>
      </c>
      <c r="U85" t="str">
        <f t="shared" si="21"/>
        <v/>
      </c>
      <c r="V85" s="18" t="str">
        <f t="shared" si="22"/>
        <v/>
      </c>
    </row>
    <row r="86" spans="1:22" ht="15" customHeight="1">
      <c r="A86" s="117"/>
      <c r="B86" s="123"/>
      <c r="C86" s="118"/>
      <c r="D86" s="119"/>
      <c r="E86" s="119"/>
      <c r="F86" s="119"/>
      <c r="G86" s="119"/>
      <c r="H86" s="119"/>
      <c r="I86" s="123"/>
      <c r="J86" s="123"/>
      <c r="K86" s="123"/>
      <c r="L86" s="118"/>
      <c r="M86" s="118"/>
      <c r="N86" s="118"/>
      <c r="O86" s="119" t="str">
        <f t="shared" si="15"/>
        <v/>
      </c>
      <c r="P86" s="6" t="str">
        <f t="shared" si="16"/>
        <v xml:space="preserve"> </v>
      </c>
      <c r="Q86">
        <f t="shared" si="17"/>
        <v>0</v>
      </c>
      <c r="R86">
        <f t="shared" si="18"/>
        <v>0</v>
      </c>
      <c r="S86" s="4" t="str">
        <f t="shared" si="19"/>
        <v xml:space="preserve"> </v>
      </c>
      <c r="T86" s="4" t="str">
        <f t="shared" si="20"/>
        <v xml:space="preserve"> </v>
      </c>
      <c r="U86" t="str">
        <f t="shared" si="21"/>
        <v/>
      </c>
      <c r="V86" s="18" t="str">
        <f t="shared" si="22"/>
        <v/>
      </c>
    </row>
    <row r="87" spans="1:22" ht="15" customHeight="1">
      <c r="A87" s="117"/>
      <c r="B87" s="123"/>
      <c r="C87" s="118"/>
      <c r="D87" s="119"/>
      <c r="E87" s="119"/>
      <c r="F87" s="119"/>
      <c r="G87" s="119"/>
      <c r="H87" s="119"/>
      <c r="I87" s="123"/>
      <c r="J87" s="123"/>
      <c r="K87" s="123"/>
      <c r="L87" s="118"/>
      <c r="M87" s="118"/>
      <c r="N87" s="118"/>
      <c r="O87" s="119" t="str">
        <f t="shared" si="15"/>
        <v/>
      </c>
      <c r="P87" s="6" t="str">
        <f t="shared" si="16"/>
        <v xml:space="preserve"> </v>
      </c>
      <c r="Q87">
        <f t="shared" si="17"/>
        <v>0</v>
      </c>
      <c r="R87">
        <f t="shared" si="18"/>
        <v>0</v>
      </c>
      <c r="S87" s="4" t="str">
        <f t="shared" si="19"/>
        <v xml:space="preserve"> </v>
      </c>
      <c r="T87" s="4" t="str">
        <f t="shared" si="20"/>
        <v xml:space="preserve"> </v>
      </c>
      <c r="U87" t="str">
        <f t="shared" si="21"/>
        <v/>
      </c>
      <c r="V87" s="18" t="str">
        <f t="shared" si="22"/>
        <v/>
      </c>
    </row>
    <row r="88" spans="1:22" ht="15" customHeight="1">
      <c r="A88" s="117"/>
      <c r="B88" s="123"/>
      <c r="C88" s="118"/>
      <c r="D88" s="119"/>
      <c r="E88" s="119"/>
      <c r="F88" s="119"/>
      <c r="G88" s="119"/>
      <c r="H88" s="119"/>
      <c r="I88" s="123"/>
      <c r="J88" s="123"/>
      <c r="K88" s="123"/>
      <c r="L88" s="118"/>
      <c r="M88" s="118"/>
      <c r="N88" s="118"/>
      <c r="O88" s="119" t="str">
        <f t="shared" si="15"/>
        <v/>
      </c>
      <c r="P88" s="6" t="str">
        <f t="shared" si="16"/>
        <v xml:space="preserve"> </v>
      </c>
      <c r="Q88">
        <f t="shared" si="17"/>
        <v>0</v>
      </c>
      <c r="R88">
        <f t="shared" si="18"/>
        <v>0</v>
      </c>
      <c r="S88" s="4" t="str">
        <f t="shared" si="19"/>
        <v xml:space="preserve"> </v>
      </c>
      <c r="T88" s="4" t="str">
        <f t="shared" si="20"/>
        <v xml:space="preserve"> </v>
      </c>
      <c r="U88" t="str">
        <f t="shared" si="21"/>
        <v/>
      </c>
      <c r="V88" s="18" t="str">
        <f t="shared" si="22"/>
        <v/>
      </c>
    </row>
    <row r="89" spans="1:22" ht="15" customHeight="1">
      <c r="A89" s="117"/>
      <c r="B89" s="123"/>
      <c r="C89" s="118"/>
      <c r="D89" s="119"/>
      <c r="E89" s="119"/>
      <c r="F89" s="119"/>
      <c r="G89" s="119"/>
      <c r="H89" s="119"/>
      <c r="I89" s="123"/>
      <c r="J89" s="123"/>
      <c r="K89" s="123"/>
      <c r="L89" s="118"/>
      <c r="M89" s="118"/>
      <c r="N89" s="118"/>
      <c r="O89" s="119" t="str">
        <f t="shared" si="15"/>
        <v/>
      </c>
      <c r="P89" s="6" t="str">
        <f t="shared" si="16"/>
        <v xml:space="preserve"> </v>
      </c>
      <c r="Q89">
        <f t="shared" si="17"/>
        <v>0</v>
      </c>
      <c r="R89">
        <f t="shared" si="18"/>
        <v>0</v>
      </c>
      <c r="S89" s="4" t="str">
        <f t="shared" si="19"/>
        <v xml:space="preserve"> </v>
      </c>
      <c r="T89" s="4" t="str">
        <f t="shared" si="20"/>
        <v xml:space="preserve"> </v>
      </c>
      <c r="U89" t="str">
        <f t="shared" si="21"/>
        <v/>
      </c>
      <c r="V89" s="18" t="str">
        <f t="shared" si="22"/>
        <v/>
      </c>
    </row>
    <row r="90" spans="1:22" ht="15" customHeight="1">
      <c r="A90" s="117"/>
      <c r="B90" s="123"/>
      <c r="C90" s="118"/>
      <c r="D90" s="119"/>
      <c r="E90" s="119"/>
      <c r="F90" s="119"/>
      <c r="G90" s="119"/>
      <c r="H90" s="119"/>
      <c r="I90" s="123"/>
      <c r="J90" s="123"/>
      <c r="K90" s="123"/>
      <c r="L90" s="118"/>
      <c r="M90" s="118"/>
      <c r="N90" s="118"/>
      <c r="O90" s="119" t="str">
        <f t="shared" si="15"/>
        <v/>
      </c>
      <c r="P90" s="6" t="str">
        <f t="shared" si="16"/>
        <v xml:space="preserve"> </v>
      </c>
      <c r="Q90">
        <f t="shared" si="17"/>
        <v>0</v>
      </c>
      <c r="R90">
        <f t="shared" si="18"/>
        <v>0</v>
      </c>
      <c r="S90" s="4" t="str">
        <f t="shared" si="19"/>
        <v xml:space="preserve"> </v>
      </c>
      <c r="T90" s="4" t="str">
        <f t="shared" si="20"/>
        <v xml:space="preserve"> </v>
      </c>
      <c r="U90" t="str">
        <f t="shared" si="21"/>
        <v/>
      </c>
      <c r="V90" s="18" t="str">
        <f t="shared" si="22"/>
        <v/>
      </c>
    </row>
    <row r="91" spans="1:22" ht="15" customHeight="1">
      <c r="A91" s="117"/>
      <c r="B91" s="123"/>
      <c r="C91" s="118"/>
      <c r="D91" s="119"/>
      <c r="E91" s="119"/>
      <c r="F91" s="119"/>
      <c r="G91" s="119"/>
      <c r="H91" s="119"/>
      <c r="I91" s="123"/>
      <c r="J91" s="123"/>
      <c r="K91" s="123"/>
      <c r="L91" s="118"/>
      <c r="M91" s="118"/>
      <c r="N91" s="118"/>
      <c r="O91" s="119" t="str">
        <f t="shared" si="15"/>
        <v/>
      </c>
      <c r="P91" s="6" t="str">
        <f t="shared" si="16"/>
        <v xml:space="preserve"> </v>
      </c>
      <c r="Q91">
        <f t="shared" si="17"/>
        <v>0</v>
      </c>
      <c r="R91">
        <f t="shared" si="18"/>
        <v>0</v>
      </c>
      <c r="S91" s="4" t="str">
        <f t="shared" si="19"/>
        <v xml:space="preserve"> </v>
      </c>
      <c r="T91" s="4" t="str">
        <f t="shared" si="20"/>
        <v xml:space="preserve"> </v>
      </c>
      <c r="U91" t="str">
        <f t="shared" si="21"/>
        <v/>
      </c>
      <c r="V91" s="18" t="str">
        <f t="shared" si="22"/>
        <v/>
      </c>
    </row>
    <row r="92" spans="1:22" ht="15" customHeight="1">
      <c r="A92" s="117"/>
      <c r="B92" s="123"/>
      <c r="C92" s="118"/>
      <c r="D92" s="119"/>
      <c r="E92" s="119"/>
      <c r="F92" s="119"/>
      <c r="G92" s="119"/>
      <c r="H92" s="119"/>
      <c r="I92" s="123"/>
      <c r="J92" s="123"/>
      <c r="K92" s="123"/>
      <c r="L92" s="118"/>
      <c r="M92" s="118"/>
      <c r="N92" s="118"/>
      <c r="O92" s="119" t="str">
        <f t="shared" si="15"/>
        <v/>
      </c>
      <c r="P92" s="6" t="str">
        <f t="shared" si="16"/>
        <v xml:space="preserve"> </v>
      </c>
      <c r="Q92">
        <f t="shared" si="17"/>
        <v>0</v>
      </c>
      <c r="R92">
        <f t="shared" si="18"/>
        <v>0</v>
      </c>
      <c r="S92" s="4" t="str">
        <f t="shared" si="19"/>
        <v xml:space="preserve"> </v>
      </c>
      <c r="T92" s="4" t="str">
        <f t="shared" si="20"/>
        <v xml:space="preserve"> </v>
      </c>
      <c r="U92" t="str">
        <f t="shared" si="21"/>
        <v/>
      </c>
      <c r="V92" s="18" t="str">
        <f t="shared" si="22"/>
        <v/>
      </c>
    </row>
    <row r="93" spans="1:22" ht="15" customHeight="1">
      <c r="A93" s="117"/>
      <c r="B93" s="123"/>
      <c r="C93" s="118"/>
      <c r="D93" s="119"/>
      <c r="E93" s="119"/>
      <c r="F93" s="119"/>
      <c r="G93" s="119"/>
      <c r="H93" s="119"/>
      <c r="I93" s="123"/>
      <c r="J93" s="123"/>
      <c r="K93" s="123"/>
      <c r="L93" s="118"/>
      <c r="M93" s="118"/>
      <c r="N93" s="118"/>
      <c r="O93" s="119" t="str">
        <f t="shared" si="15"/>
        <v/>
      </c>
      <c r="P93" s="6" t="str">
        <f t="shared" si="16"/>
        <v xml:space="preserve"> </v>
      </c>
      <c r="Q93">
        <f t="shared" si="17"/>
        <v>0</v>
      </c>
      <c r="R93">
        <f t="shared" si="18"/>
        <v>0</v>
      </c>
      <c r="S93" s="4" t="str">
        <f t="shared" si="19"/>
        <v xml:space="preserve"> </v>
      </c>
      <c r="T93" s="4" t="str">
        <f t="shared" si="20"/>
        <v xml:space="preserve"> </v>
      </c>
      <c r="U93" t="str">
        <f t="shared" si="21"/>
        <v/>
      </c>
      <c r="V93" s="18" t="str">
        <f t="shared" si="22"/>
        <v/>
      </c>
    </row>
    <row r="94" spans="1:22" ht="15" customHeight="1">
      <c r="A94" s="117"/>
      <c r="B94" s="123"/>
      <c r="C94" s="118"/>
      <c r="D94" s="119"/>
      <c r="E94" s="119"/>
      <c r="F94" s="119"/>
      <c r="G94" s="119"/>
      <c r="H94" s="119"/>
      <c r="I94" s="123"/>
      <c r="J94" s="123"/>
      <c r="K94" s="123"/>
      <c r="L94" s="118"/>
      <c r="M94" s="118"/>
      <c r="N94" s="118"/>
      <c r="O94" s="119" t="str">
        <f t="shared" si="15"/>
        <v/>
      </c>
      <c r="P94" s="6" t="str">
        <f t="shared" si="16"/>
        <v xml:space="preserve"> </v>
      </c>
      <c r="Q94">
        <f t="shared" si="17"/>
        <v>0</v>
      </c>
      <c r="R94">
        <f t="shared" si="18"/>
        <v>0</v>
      </c>
      <c r="S94" s="4" t="str">
        <f t="shared" si="19"/>
        <v xml:space="preserve"> </v>
      </c>
      <c r="T94" s="4" t="str">
        <f t="shared" si="20"/>
        <v xml:space="preserve"> </v>
      </c>
      <c r="U94" t="str">
        <f t="shared" si="21"/>
        <v/>
      </c>
      <c r="V94" s="18" t="str">
        <f t="shared" si="22"/>
        <v/>
      </c>
    </row>
    <row r="95" spans="1:22" ht="15" customHeight="1">
      <c r="A95" s="117"/>
      <c r="B95" s="123"/>
      <c r="C95" s="118"/>
      <c r="D95" s="119"/>
      <c r="E95" s="119"/>
      <c r="F95" s="119"/>
      <c r="G95" s="119"/>
      <c r="H95" s="119"/>
      <c r="I95" s="123"/>
      <c r="J95" s="123"/>
      <c r="K95" s="123"/>
      <c r="L95" s="118"/>
      <c r="M95" s="118"/>
      <c r="N95" s="118"/>
      <c r="O95" s="119" t="str">
        <f t="shared" si="15"/>
        <v/>
      </c>
      <c r="P95" s="6" t="str">
        <f t="shared" si="16"/>
        <v xml:space="preserve"> </v>
      </c>
      <c r="Q95">
        <f t="shared" si="17"/>
        <v>0</v>
      </c>
      <c r="R95">
        <f t="shared" si="18"/>
        <v>0</v>
      </c>
      <c r="S95" s="4" t="str">
        <f t="shared" si="19"/>
        <v xml:space="preserve"> </v>
      </c>
      <c r="T95" s="4" t="str">
        <f t="shared" si="20"/>
        <v xml:space="preserve"> </v>
      </c>
      <c r="U95" t="str">
        <f t="shared" si="21"/>
        <v/>
      </c>
      <c r="V95" s="18" t="str">
        <f t="shared" si="22"/>
        <v/>
      </c>
    </row>
    <row r="96" spans="1:22" ht="15" customHeight="1">
      <c r="A96" s="117"/>
      <c r="B96" s="123"/>
      <c r="C96" s="118"/>
      <c r="D96" s="119"/>
      <c r="E96" s="119"/>
      <c r="F96" s="119"/>
      <c r="G96" s="119"/>
      <c r="H96" s="119"/>
      <c r="I96" s="123"/>
      <c r="J96" s="123"/>
      <c r="K96" s="123"/>
      <c r="L96" s="118"/>
      <c r="M96" s="118"/>
      <c r="N96" s="118"/>
      <c r="O96" s="119" t="str">
        <f t="shared" si="15"/>
        <v/>
      </c>
      <c r="P96" s="6" t="str">
        <f t="shared" si="16"/>
        <v xml:space="preserve"> </v>
      </c>
      <c r="Q96">
        <f t="shared" si="17"/>
        <v>0</v>
      </c>
      <c r="R96">
        <f t="shared" si="18"/>
        <v>0</v>
      </c>
      <c r="S96" s="4" t="str">
        <f t="shared" si="19"/>
        <v xml:space="preserve"> </v>
      </c>
      <c r="T96" s="4" t="str">
        <f t="shared" si="20"/>
        <v xml:space="preserve"> </v>
      </c>
      <c r="U96" t="str">
        <f t="shared" si="21"/>
        <v/>
      </c>
      <c r="V96" s="18" t="str">
        <f t="shared" si="22"/>
        <v/>
      </c>
    </row>
    <row r="97" spans="1:22" ht="15" customHeight="1">
      <c r="A97" s="117"/>
      <c r="B97" s="123"/>
      <c r="C97" s="118"/>
      <c r="D97" s="119"/>
      <c r="E97" s="119"/>
      <c r="F97" s="119"/>
      <c r="G97" s="119"/>
      <c r="H97" s="119"/>
      <c r="I97" s="123"/>
      <c r="J97" s="123"/>
      <c r="K97" s="123"/>
      <c r="L97" s="118"/>
      <c r="M97" s="118"/>
      <c r="N97" s="118"/>
      <c r="O97" s="119" t="str">
        <f t="shared" si="15"/>
        <v/>
      </c>
      <c r="P97" s="6" t="str">
        <f t="shared" si="16"/>
        <v xml:space="preserve"> </v>
      </c>
      <c r="Q97">
        <f t="shared" si="17"/>
        <v>0</v>
      </c>
      <c r="R97">
        <f t="shared" si="18"/>
        <v>0</v>
      </c>
      <c r="S97" s="4" t="str">
        <f t="shared" si="19"/>
        <v xml:space="preserve"> </v>
      </c>
      <c r="T97" s="4" t="str">
        <f t="shared" si="20"/>
        <v xml:space="preserve"> </v>
      </c>
      <c r="U97" t="str">
        <f t="shared" si="21"/>
        <v/>
      </c>
      <c r="V97" s="18" t="str">
        <f t="shared" si="22"/>
        <v/>
      </c>
    </row>
    <row r="98" spans="1:22" ht="15" customHeight="1">
      <c r="A98" s="117"/>
      <c r="B98" s="123"/>
      <c r="C98" s="118"/>
      <c r="D98" s="119"/>
      <c r="E98" s="119"/>
      <c r="F98" s="119"/>
      <c r="G98" s="119"/>
      <c r="H98" s="119"/>
      <c r="I98" s="123"/>
      <c r="J98" s="123"/>
      <c r="K98" s="123"/>
      <c r="L98" s="118"/>
      <c r="M98" s="118"/>
      <c r="N98" s="118"/>
      <c r="O98" s="119" t="str">
        <f t="shared" si="15"/>
        <v/>
      </c>
      <c r="P98" s="6" t="str">
        <f t="shared" si="16"/>
        <v xml:space="preserve"> </v>
      </c>
      <c r="Q98">
        <f t="shared" si="17"/>
        <v>0</v>
      </c>
      <c r="R98">
        <f t="shared" si="18"/>
        <v>0</v>
      </c>
      <c r="S98" s="4" t="str">
        <f t="shared" si="19"/>
        <v xml:space="preserve"> </v>
      </c>
      <c r="T98" s="4" t="str">
        <f t="shared" si="20"/>
        <v xml:space="preserve"> </v>
      </c>
      <c r="U98" t="str">
        <f t="shared" si="21"/>
        <v/>
      </c>
      <c r="V98" s="18" t="str">
        <f t="shared" si="22"/>
        <v/>
      </c>
    </row>
    <row r="99" spans="1:22" ht="15" customHeight="1">
      <c r="A99" s="117"/>
      <c r="B99" s="123"/>
      <c r="C99" s="118"/>
      <c r="D99" s="119"/>
      <c r="E99" s="119"/>
      <c r="F99" s="119"/>
      <c r="G99" s="119"/>
      <c r="H99" s="119"/>
      <c r="I99" s="123"/>
      <c r="J99" s="123"/>
      <c r="K99" s="123"/>
      <c r="L99" s="118"/>
      <c r="M99" s="118"/>
      <c r="N99" s="118"/>
      <c r="O99" s="119" t="str">
        <f t="shared" si="15"/>
        <v/>
      </c>
      <c r="P99" s="6" t="str">
        <f t="shared" si="16"/>
        <v xml:space="preserve"> </v>
      </c>
      <c r="Q99">
        <f t="shared" si="17"/>
        <v>0</v>
      </c>
      <c r="R99">
        <f t="shared" si="18"/>
        <v>0</v>
      </c>
      <c r="S99" s="4" t="str">
        <f t="shared" si="19"/>
        <v xml:space="preserve"> </v>
      </c>
      <c r="T99" s="4" t="str">
        <f t="shared" si="20"/>
        <v xml:space="preserve"> </v>
      </c>
      <c r="U99" t="str">
        <f t="shared" si="21"/>
        <v/>
      </c>
      <c r="V99" s="18" t="str">
        <f t="shared" si="22"/>
        <v/>
      </c>
    </row>
    <row r="100" spans="1:22" ht="15" customHeight="1">
      <c r="A100" s="117"/>
      <c r="B100" s="123"/>
      <c r="C100" s="118"/>
      <c r="D100" s="119"/>
      <c r="E100" s="119"/>
      <c r="F100" s="119"/>
      <c r="G100" s="119"/>
      <c r="H100" s="119"/>
      <c r="I100" s="123"/>
      <c r="J100" s="123"/>
      <c r="K100" s="123"/>
      <c r="L100" s="118"/>
      <c r="M100" s="118"/>
      <c r="N100" s="118"/>
      <c r="O100" s="119" t="str">
        <f t="shared" si="15"/>
        <v/>
      </c>
      <c r="P100" s="6" t="str">
        <f t="shared" si="16"/>
        <v xml:space="preserve"> </v>
      </c>
      <c r="Q100">
        <f t="shared" si="17"/>
        <v>0</v>
      </c>
      <c r="R100">
        <f t="shared" si="18"/>
        <v>0</v>
      </c>
      <c r="S100" s="4" t="str">
        <f t="shared" si="19"/>
        <v xml:space="preserve"> </v>
      </c>
      <c r="T100" s="4" t="str">
        <f t="shared" si="20"/>
        <v xml:space="preserve"> </v>
      </c>
      <c r="U100" t="str">
        <f t="shared" si="21"/>
        <v/>
      </c>
      <c r="V100" s="18" t="str">
        <f t="shared" si="22"/>
        <v/>
      </c>
    </row>
    <row r="101" spans="1:22" ht="15" customHeight="1">
      <c r="A101" s="117"/>
      <c r="B101" s="123"/>
      <c r="C101" s="118"/>
      <c r="D101" s="119"/>
      <c r="E101" s="119"/>
      <c r="F101" s="119"/>
      <c r="G101" s="119"/>
      <c r="H101" s="119"/>
      <c r="I101" s="123"/>
      <c r="J101" s="123"/>
      <c r="K101" s="123"/>
      <c r="L101" s="118"/>
      <c r="M101" s="118"/>
      <c r="N101" s="118"/>
      <c r="O101" s="119" t="str">
        <f t="shared" si="15"/>
        <v/>
      </c>
      <c r="P101" s="19" t="str">
        <f t="shared" si="16"/>
        <v xml:space="preserve"> </v>
      </c>
      <c r="Q101" s="1">
        <f t="shared" si="17"/>
        <v>0</v>
      </c>
      <c r="R101" s="1">
        <f t="shared" si="18"/>
        <v>0</v>
      </c>
      <c r="S101" s="20" t="str">
        <f t="shared" si="19"/>
        <v xml:space="preserve"> </v>
      </c>
      <c r="T101" s="20" t="str">
        <f t="shared" si="20"/>
        <v xml:space="preserve"> </v>
      </c>
      <c r="U101" s="1" t="str">
        <f t="shared" si="21"/>
        <v/>
      </c>
      <c r="V101" s="2" t="str">
        <f t="shared" si="22"/>
        <v/>
      </c>
    </row>
  </sheetData>
  <sheetProtection sheet="1" objects="1" scenarios="1"/>
  <mergeCells count="1">
    <mergeCell ref="Q1:R1"/>
  </mergeCells>
  <phoneticPr fontId="1"/>
  <dataValidations count="1">
    <dataValidation imeMode="halfKatakana" allowBlank="1" showInputMessage="1" showErrorMessage="1" sqref="J1:K1" xr:uid="{C9FD3E8A-D56B-4CEC-A5CA-59B5775E265E}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A48F-DCC8-41F9-83A8-124B67DD747C}">
  <dimension ref="A1:T214"/>
  <sheetViews>
    <sheetView zoomScale="80" zoomScaleNormal="80" workbookViewId="0">
      <pane ySplit="4" topLeftCell="A5" activePane="bottomLeft" state="frozen"/>
      <selection pane="bottomLeft" activeCell="B5" sqref="B5"/>
    </sheetView>
  </sheetViews>
  <sheetFormatPr defaultRowHeight="13.5"/>
  <cols>
    <col min="1" max="1" width="7.625" style="22" customWidth="1"/>
    <col min="2" max="2" width="12.875" style="22" customWidth="1"/>
    <col min="3" max="3" width="10.625" style="22" customWidth="1"/>
    <col min="4" max="4" width="8.75" style="22" customWidth="1"/>
    <col min="5" max="5" width="10.625" style="22" customWidth="1"/>
    <col min="6" max="6" width="8.75" style="22" customWidth="1"/>
    <col min="7" max="7" width="7.625" style="22" customWidth="1"/>
    <col min="8" max="8" width="12.875" style="22" customWidth="1"/>
    <col min="9" max="9" width="10.625" style="22" customWidth="1"/>
    <col min="10" max="10" width="8.75" style="22" customWidth="1"/>
    <col min="11" max="11" width="10.625" style="22" customWidth="1"/>
    <col min="12" max="12" width="8.75" style="22" customWidth="1"/>
    <col min="13" max="13" width="3.875" style="22" customWidth="1"/>
    <col min="14" max="14" width="12.625" style="22" customWidth="1"/>
    <col min="15" max="15" width="3.625" style="22" customWidth="1"/>
    <col min="16" max="16" width="12.625" style="22" customWidth="1"/>
    <col min="17" max="17" width="3.625" style="22" customWidth="1"/>
    <col min="18" max="18" width="2.75" style="22" customWidth="1"/>
    <col min="19" max="19" width="14.375" style="22" hidden="1" customWidth="1"/>
    <col min="20" max="20" width="4.625" style="22" hidden="1" customWidth="1"/>
    <col min="21" max="16384" width="9" style="22"/>
  </cols>
  <sheetData>
    <row r="1" spans="1:20" ht="20.25" customHeight="1" thickBot="1">
      <c r="A1" s="116" t="s">
        <v>1379</v>
      </c>
      <c r="B1" s="203">
        <f>はじめに①!D4</f>
        <v>0</v>
      </c>
      <c r="C1" s="204" t="s">
        <v>1380</v>
      </c>
      <c r="D1" s="205">
        <f>G1*L1+H1*800</f>
        <v>0</v>
      </c>
      <c r="E1" s="296">
        <f>C3+D3</f>
        <v>0</v>
      </c>
      <c r="F1" s="296">
        <f>I3+J3</f>
        <v>0</v>
      </c>
      <c r="G1" s="290">
        <f>E1+F1</f>
        <v>0</v>
      </c>
      <c r="H1" s="291">
        <f>E3+K3</f>
        <v>0</v>
      </c>
      <c r="I1" s="297">
        <f>G1*500</f>
        <v>0</v>
      </c>
      <c r="J1" s="297">
        <f>H1*800</f>
        <v>0</v>
      </c>
      <c r="K1" s="295" t="s">
        <v>1475</v>
      </c>
      <c r="L1" s="294">
        <f>VLOOKUP(K1,S3:T4,2,FALSE)</f>
        <v>500</v>
      </c>
      <c r="N1" s="518" t="s">
        <v>1578</v>
      </c>
      <c r="O1" s="519"/>
      <c r="P1" s="519"/>
      <c r="Q1" s="520"/>
    </row>
    <row r="2" spans="1:20" ht="13.5" hidden="1" customHeight="1">
      <c r="A2" s="220" t="s">
        <v>1422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7"/>
    </row>
    <row r="3" spans="1:20" ht="13.5" hidden="1" customHeight="1" thickBot="1">
      <c r="A3" s="281">
        <f>B1</f>
        <v>0</v>
      </c>
      <c r="B3" s="282">
        <f>COUNTA(B12:B111)</f>
        <v>0</v>
      </c>
      <c r="C3" s="283">
        <f>COUNTA(C12:C111)</f>
        <v>0</v>
      </c>
      <c r="D3" s="283">
        <f>COUNTA(E12:E111)</f>
        <v>0</v>
      </c>
      <c r="E3" s="284">
        <f>COUNTA(B5)</f>
        <v>0</v>
      </c>
      <c r="F3" s="285"/>
      <c r="G3" s="286">
        <f>B1</f>
        <v>0</v>
      </c>
      <c r="H3" s="287">
        <f>COUNTA(H12:H111)</f>
        <v>0</v>
      </c>
      <c r="I3" s="288">
        <f>COUNTA(I12:I111)</f>
        <v>0</v>
      </c>
      <c r="J3" s="288">
        <f>COUNTA(K12:K111)</f>
        <v>0</v>
      </c>
      <c r="K3" s="289">
        <f>COUNTA(H5)</f>
        <v>0</v>
      </c>
      <c r="L3" s="285"/>
      <c r="S3" s="293" t="s">
        <v>1474</v>
      </c>
      <c r="T3" s="293">
        <v>400</v>
      </c>
    </row>
    <row r="4" spans="1:20" ht="13.5" customHeight="1" thickBot="1">
      <c r="A4" s="208" t="s">
        <v>123</v>
      </c>
      <c r="B4" s="209" t="s">
        <v>1381</v>
      </c>
      <c r="C4" s="209"/>
      <c r="D4" s="210" t="s">
        <v>1382</v>
      </c>
      <c r="E4" s="209"/>
      <c r="F4" s="211"/>
      <c r="G4" s="212" t="s">
        <v>123</v>
      </c>
      <c r="H4" s="213" t="s">
        <v>1381</v>
      </c>
      <c r="I4" s="213"/>
      <c r="J4" s="214" t="s">
        <v>1382</v>
      </c>
      <c r="K4" s="213"/>
      <c r="L4" s="215"/>
      <c r="N4" s="228" t="s">
        <v>1418</v>
      </c>
      <c r="O4" s="228" t="s">
        <v>1420</v>
      </c>
      <c r="P4" s="229" t="s">
        <v>1419</v>
      </c>
      <c r="Q4" s="230" t="s">
        <v>1420</v>
      </c>
      <c r="S4" s="293" t="s">
        <v>1475</v>
      </c>
      <c r="T4" s="293">
        <v>500</v>
      </c>
    </row>
    <row r="5" spans="1:20" ht="13.5" customHeight="1" thickTop="1">
      <c r="A5" s="140" t="str">
        <f>IFERROR(VLOOKUP(B5,男子登録②!$P$2:$V$101,2,FALSE),"")</f>
        <v/>
      </c>
      <c r="B5" s="87"/>
      <c r="C5" s="141" t="s">
        <v>124</v>
      </c>
      <c r="D5" s="88"/>
      <c r="E5" s="142" t="str">
        <f>IF($B$5="","","○")</f>
        <v/>
      </c>
      <c r="F5" s="143"/>
      <c r="G5" s="138" t="str">
        <f>IFERROR(VLOOKUP(H5,女子登録②!$P$2:$V$101,2,FALSE),"")</f>
        <v/>
      </c>
      <c r="H5" s="87"/>
      <c r="I5" s="144" t="s">
        <v>124</v>
      </c>
      <c r="J5" s="88"/>
      <c r="K5" s="142" t="str">
        <f>IF($H$5="","","○")</f>
        <v/>
      </c>
      <c r="L5" s="143"/>
      <c r="N5" s="225" t="s">
        <v>55</v>
      </c>
      <c r="O5" s="227">
        <f>COUNTIF($C$12:$E$111,N5)</f>
        <v>0</v>
      </c>
      <c r="P5" s="225" t="s">
        <v>55</v>
      </c>
      <c r="Q5" s="227">
        <f>COUNTIF($I$12:$K$111,P5)</f>
        <v>0</v>
      </c>
    </row>
    <row r="6" spans="1:20" ht="13.5" customHeight="1">
      <c r="A6" s="145" t="str">
        <f>IFERROR(VLOOKUP(B6,男子登録②!$P$2:$V$101,2,FALSE),"")</f>
        <v/>
      </c>
      <c r="B6" s="87"/>
      <c r="C6" s="146" t="s">
        <v>124</v>
      </c>
      <c r="D6" s="147" t="str">
        <f>IF($B$5="","",$D$5)</f>
        <v/>
      </c>
      <c r="E6" s="148" t="str">
        <f t="shared" ref="E6:E10" si="0">IF($B$5="","","○")</f>
        <v/>
      </c>
      <c r="F6" s="149"/>
      <c r="G6" s="139" t="str">
        <f>IFERROR(VLOOKUP(H6,女子登録②!$P$2:$V$101,2,FALSE),"")</f>
        <v/>
      </c>
      <c r="H6" s="90"/>
      <c r="I6" s="150" t="s">
        <v>124</v>
      </c>
      <c r="J6" s="151" t="str">
        <f>IF($H$5="","",$J$5)</f>
        <v/>
      </c>
      <c r="K6" s="148" t="str">
        <f t="shared" ref="K6:K10" si="1">IF($H$5="","","○")</f>
        <v/>
      </c>
      <c r="L6" s="149"/>
      <c r="N6" s="218" t="s">
        <v>56</v>
      </c>
      <c r="O6" s="219">
        <f t="shared" ref="O6:O18" si="2">COUNTIF($C$12:$E$111,N6)</f>
        <v>0</v>
      </c>
      <c r="P6" s="218" t="s">
        <v>56</v>
      </c>
      <c r="Q6" s="219">
        <f t="shared" ref="Q6:Q11" si="3">COUNTIF($I$12:$K$111,P6)</f>
        <v>0</v>
      </c>
    </row>
    <row r="7" spans="1:20" ht="13.5" customHeight="1">
      <c r="A7" s="145" t="str">
        <f>IFERROR(VLOOKUP(B7,男子登録②!$P$2:$V$101,2,FALSE),"")</f>
        <v/>
      </c>
      <c r="B7" s="90"/>
      <c r="C7" s="146" t="s">
        <v>124</v>
      </c>
      <c r="D7" s="147" t="str">
        <f t="shared" ref="D7:D10" si="4">IF($B$5="","",$D$5)</f>
        <v/>
      </c>
      <c r="E7" s="148" t="str">
        <f t="shared" si="0"/>
        <v/>
      </c>
      <c r="F7" s="149"/>
      <c r="G7" s="139" t="str">
        <f>IFERROR(VLOOKUP(H7,女子登録②!$P$2:$V$101,2,FALSE),"")</f>
        <v/>
      </c>
      <c r="H7" s="90"/>
      <c r="I7" s="150" t="s">
        <v>124</v>
      </c>
      <c r="J7" s="151" t="str">
        <f t="shared" ref="J7:J10" si="5">IF($H$5="","",$J$5)</f>
        <v/>
      </c>
      <c r="K7" s="148" t="str">
        <f t="shared" si="1"/>
        <v/>
      </c>
      <c r="L7" s="149"/>
      <c r="N7" s="218" t="s">
        <v>176</v>
      </c>
      <c r="O7" s="219">
        <f t="shared" si="2"/>
        <v>0</v>
      </c>
      <c r="P7" s="218" t="s">
        <v>176</v>
      </c>
      <c r="Q7" s="219">
        <f t="shared" si="3"/>
        <v>0</v>
      </c>
    </row>
    <row r="8" spans="1:20" ht="13.5" customHeight="1">
      <c r="A8" s="145" t="str">
        <f>IFERROR(VLOOKUP(B8,男子登録②!$P$2:$V$101,2,FALSE),"")</f>
        <v/>
      </c>
      <c r="B8" s="90"/>
      <c r="C8" s="146" t="s">
        <v>124</v>
      </c>
      <c r="D8" s="147" t="str">
        <f t="shared" si="4"/>
        <v/>
      </c>
      <c r="E8" s="148" t="str">
        <f t="shared" si="0"/>
        <v/>
      </c>
      <c r="F8" s="149"/>
      <c r="G8" s="139" t="str">
        <f>IFERROR(VLOOKUP(H8,女子登録②!$P$2:$V$101,2,FALSE),"")</f>
        <v/>
      </c>
      <c r="H8" s="90"/>
      <c r="I8" s="150" t="s">
        <v>124</v>
      </c>
      <c r="J8" s="151" t="str">
        <f t="shared" si="5"/>
        <v/>
      </c>
      <c r="K8" s="148" t="str">
        <f t="shared" si="1"/>
        <v/>
      </c>
      <c r="L8" s="149"/>
      <c r="N8" s="218" t="s">
        <v>177</v>
      </c>
      <c r="O8" s="219">
        <f t="shared" si="2"/>
        <v>0</v>
      </c>
      <c r="P8" s="218" t="s">
        <v>126</v>
      </c>
      <c r="Q8" s="219">
        <f t="shared" si="3"/>
        <v>0</v>
      </c>
    </row>
    <row r="9" spans="1:20" ht="13.5" customHeight="1">
      <c r="A9" s="145" t="str">
        <f>IFERROR(VLOOKUP(B9,男子登録②!$P$2:$V$101,2,FALSE),"")</f>
        <v/>
      </c>
      <c r="B9" s="90"/>
      <c r="C9" s="146" t="s">
        <v>124</v>
      </c>
      <c r="D9" s="147" t="str">
        <f t="shared" si="4"/>
        <v/>
      </c>
      <c r="E9" s="148" t="str">
        <f t="shared" si="0"/>
        <v/>
      </c>
      <c r="F9" s="149"/>
      <c r="G9" s="139" t="str">
        <f>IFERROR(VLOOKUP(H9,女子登録②!$P$2:$V$101,2,FALSE),"")</f>
        <v/>
      </c>
      <c r="H9" s="90"/>
      <c r="I9" s="150" t="s">
        <v>124</v>
      </c>
      <c r="J9" s="151" t="str">
        <f t="shared" si="5"/>
        <v/>
      </c>
      <c r="K9" s="148" t="str">
        <f t="shared" si="1"/>
        <v/>
      </c>
      <c r="L9" s="149"/>
      <c r="N9" s="218" t="s">
        <v>126</v>
      </c>
      <c r="O9" s="219">
        <f t="shared" si="2"/>
        <v>0</v>
      </c>
      <c r="P9" s="218" t="s">
        <v>180</v>
      </c>
      <c r="Q9" s="219">
        <f t="shared" si="3"/>
        <v>0</v>
      </c>
    </row>
    <row r="10" spans="1:20" ht="13.5" customHeight="1" thickBot="1">
      <c r="A10" s="232" t="str">
        <f>IFERROR(VLOOKUP(B10,男子登録②!$P$2:$V$101,2,FALSE),"")</f>
        <v/>
      </c>
      <c r="B10" s="233"/>
      <c r="C10" s="234" t="s">
        <v>124</v>
      </c>
      <c r="D10" s="235" t="str">
        <f t="shared" si="4"/>
        <v/>
      </c>
      <c r="E10" s="236" t="str">
        <f t="shared" si="0"/>
        <v/>
      </c>
      <c r="F10" s="237"/>
      <c r="G10" s="238" t="str">
        <f>IFERROR(VLOOKUP(H10,女子登録②!$P$2:$V$101,2,FALSE),"")</f>
        <v/>
      </c>
      <c r="H10" s="233"/>
      <c r="I10" s="239" t="s">
        <v>124</v>
      </c>
      <c r="J10" s="240" t="str">
        <f t="shared" si="5"/>
        <v/>
      </c>
      <c r="K10" s="236" t="str">
        <f t="shared" si="1"/>
        <v/>
      </c>
      <c r="L10" s="237"/>
      <c r="N10" s="218" t="s">
        <v>73</v>
      </c>
      <c r="O10" s="219">
        <f t="shared" si="2"/>
        <v>0</v>
      </c>
      <c r="P10" s="218" t="s">
        <v>125</v>
      </c>
      <c r="Q10" s="219">
        <f t="shared" si="3"/>
        <v>0</v>
      </c>
    </row>
    <row r="11" spans="1:20" ht="13.5" customHeight="1" thickTop="1" thickBot="1">
      <c r="A11" s="208" t="s">
        <v>123</v>
      </c>
      <c r="B11" s="209" t="s">
        <v>1381</v>
      </c>
      <c r="C11" s="209" t="s">
        <v>53</v>
      </c>
      <c r="D11" s="210" t="s">
        <v>1382</v>
      </c>
      <c r="E11" s="209"/>
      <c r="F11" s="211" t="s">
        <v>1382</v>
      </c>
      <c r="G11" s="212" t="s">
        <v>123</v>
      </c>
      <c r="H11" s="213" t="s">
        <v>1381</v>
      </c>
      <c r="I11" s="213" t="s">
        <v>53</v>
      </c>
      <c r="J11" s="214" t="s">
        <v>1382</v>
      </c>
      <c r="K11" s="213"/>
      <c r="L11" s="215" t="s">
        <v>1382</v>
      </c>
      <c r="N11" s="218" t="s">
        <v>178</v>
      </c>
      <c r="O11" s="219">
        <f t="shared" si="2"/>
        <v>0</v>
      </c>
      <c r="P11" s="218" t="s">
        <v>124</v>
      </c>
      <c r="Q11" s="516">
        <f>COUNTA(H5:H10)</f>
        <v>0</v>
      </c>
    </row>
    <row r="12" spans="1:20" ht="13.5" customHeight="1" thickTop="1">
      <c r="A12" s="140" t="str">
        <f>IFERROR(VLOOKUP(B12,男子登録②!$P$2:$V$101,2,FALSE),"")</f>
        <v/>
      </c>
      <c r="B12" s="87"/>
      <c r="C12" s="91"/>
      <c r="D12" s="92"/>
      <c r="E12" s="510"/>
      <c r="F12" s="511"/>
      <c r="G12" s="138" t="str">
        <f>IFERROR(VLOOKUP(H12,女子登録②!$P$2:$V$101,2,FALSE),"")</f>
        <v/>
      </c>
      <c r="H12" s="87"/>
      <c r="I12" s="91"/>
      <c r="J12" s="92"/>
      <c r="K12" s="510"/>
      <c r="L12" s="511"/>
      <c r="N12" s="218" t="s">
        <v>179</v>
      </c>
      <c r="O12" s="219">
        <f t="shared" si="2"/>
        <v>0</v>
      </c>
      <c r="P12" s="225" t="s">
        <v>1406</v>
      </c>
      <c r="Q12" s="227">
        <f t="shared" ref="Q12:Q18" si="6">COUNTIF($I$12:$K$111,P12)</f>
        <v>0</v>
      </c>
    </row>
    <row r="13" spans="1:20" ht="13.5" customHeight="1">
      <c r="A13" s="145" t="str">
        <f>IFERROR(VLOOKUP(B13,男子登録②!$P$2:$V$101,2,FALSE),"")</f>
        <v/>
      </c>
      <c r="B13" s="90"/>
      <c r="C13" s="93"/>
      <c r="D13" s="89"/>
      <c r="E13" s="512"/>
      <c r="F13" s="513"/>
      <c r="G13" s="139" t="str">
        <f>IFERROR(VLOOKUP(H13,女子登録②!$P$2:$V$101,2,FALSE),"")</f>
        <v/>
      </c>
      <c r="H13" s="90"/>
      <c r="I13" s="91"/>
      <c r="J13" s="89"/>
      <c r="K13" s="515"/>
      <c r="L13" s="513"/>
      <c r="N13" s="218" t="s">
        <v>124</v>
      </c>
      <c r="O13" s="516">
        <f>COUNTA(B5:B10)</f>
        <v>0</v>
      </c>
      <c r="P13" s="226" t="s">
        <v>75</v>
      </c>
      <c r="Q13" s="219">
        <f t="shared" si="6"/>
        <v>0</v>
      </c>
    </row>
    <row r="14" spans="1:20" ht="13.5" customHeight="1">
      <c r="A14" s="145" t="str">
        <f>IFERROR(VLOOKUP(B14,男子登録②!$P$2:$V$101,2,FALSE),"")</f>
        <v/>
      </c>
      <c r="B14" s="90"/>
      <c r="C14" s="93"/>
      <c r="D14" s="92"/>
      <c r="E14" s="512"/>
      <c r="F14" s="514"/>
      <c r="G14" s="139" t="str">
        <f>IFERROR(VLOOKUP(H14,女子登録②!$P$2:$V$101,2,FALSE),"")</f>
        <v/>
      </c>
      <c r="H14" s="90"/>
      <c r="I14" s="91"/>
      <c r="J14" s="92"/>
      <c r="K14" s="515"/>
      <c r="L14" s="514"/>
      <c r="N14" s="225" t="s">
        <v>65</v>
      </c>
      <c r="O14" s="227">
        <f t="shared" si="2"/>
        <v>0</v>
      </c>
      <c r="P14" s="218" t="s">
        <v>66</v>
      </c>
      <c r="Q14" s="219">
        <f t="shared" si="6"/>
        <v>0</v>
      </c>
    </row>
    <row r="15" spans="1:20" ht="13.5" customHeight="1">
      <c r="A15" s="145" t="str">
        <f>IFERROR(VLOOKUP(B15,男子登録②!$P$2:$V$101,2,FALSE),"")</f>
        <v/>
      </c>
      <c r="B15" s="90"/>
      <c r="C15" s="93"/>
      <c r="D15" s="89"/>
      <c r="E15" s="515"/>
      <c r="F15" s="513"/>
      <c r="G15" s="139" t="str">
        <f>IFERROR(VLOOKUP(H15,女子登録②!$P$2:$V$101,2,FALSE),"")</f>
        <v/>
      </c>
      <c r="H15" s="90"/>
      <c r="I15" s="91"/>
      <c r="J15" s="89"/>
      <c r="K15" s="515"/>
      <c r="L15" s="513"/>
      <c r="N15" s="218" t="s">
        <v>75</v>
      </c>
      <c r="O15" s="219">
        <f t="shared" si="2"/>
        <v>0</v>
      </c>
      <c r="P15" s="226" t="s">
        <v>72</v>
      </c>
      <c r="Q15" s="219">
        <f t="shared" si="6"/>
        <v>0</v>
      </c>
    </row>
    <row r="16" spans="1:20" ht="13.5" customHeight="1">
      <c r="A16" s="145" t="str">
        <f>IFERROR(VLOOKUP(B16,男子登録②!$P$2:$V$101,2,FALSE),"")</f>
        <v/>
      </c>
      <c r="B16" s="90"/>
      <c r="C16" s="93"/>
      <c r="D16" s="92"/>
      <c r="E16" s="515"/>
      <c r="F16" s="514"/>
      <c r="G16" s="139" t="str">
        <f>IFERROR(VLOOKUP(H16,女子登録②!$P$2:$V$101,2,FALSE),"")</f>
        <v/>
      </c>
      <c r="H16" s="90"/>
      <c r="I16" s="91"/>
      <c r="J16" s="92"/>
      <c r="K16" s="515"/>
      <c r="L16" s="514"/>
      <c r="N16" s="218" t="s">
        <v>66</v>
      </c>
      <c r="O16" s="219">
        <f t="shared" si="2"/>
        <v>0</v>
      </c>
      <c r="P16" s="218"/>
      <c r="Q16" s="227">
        <f t="shared" si="6"/>
        <v>0</v>
      </c>
    </row>
    <row r="17" spans="1:17" ht="13.5" customHeight="1" thickBot="1">
      <c r="A17" s="145" t="str">
        <f>IFERROR(VLOOKUP(B17,男子登録②!$P$2:$V$101,2,FALSE),"")</f>
        <v/>
      </c>
      <c r="B17" s="90"/>
      <c r="C17" s="93"/>
      <c r="D17" s="89"/>
      <c r="E17" s="512"/>
      <c r="F17" s="513"/>
      <c r="G17" s="139" t="str">
        <f>IFERROR(VLOOKUP(H17,女子登録②!$P$2:$V$101,2,FALSE),"")</f>
        <v/>
      </c>
      <c r="H17" s="90"/>
      <c r="I17" s="91"/>
      <c r="J17" s="89"/>
      <c r="K17" s="515"/>
      <c r="L17" s="513"/>
      <c r="N17" s="244" t="s">
        <v>72</v>
      </c>
      <c r="O17" s="245">
        <f t="shared" si="2"/>
        <v>0</v>
      </c>
      <c r="P17" s="509"/>
      <c r="Q17" s="245">
        <f t="shared" si="6"/>
        <v>0</v>
      </c>
    </row>
    <row r="18" spans="1:17" ht="13.5" customHeight="1" thickTop="1">
      <c r="A18" s="145" t="str">
        <f>IFERROR(VLOOKUP(B18,男子登録②!$P$2:$V$101,2,FALSE),"")</f>
        <v/>
      </c>
      <c r="B18" s="90"/>
      <c r="C18" s="93"/>
      <c r="D18" s="92"/>
      <c r="E18" s="512"/>
      <c r="F18" s="514"/>
      <c r="G18" s="139" t="str">
        <f>IFERROR(VLOOKUP(H18,女子登録②!$P$2:$V$101,2,FALSE),"")</f>
        <v/>
      </c>
      <c r="H18" s="90"/>
      <c r="I18" s="91"/>
      <c r="J18" s="92"/>
      <c r="K18" s="515"/>
      <c r="L18" s="514"/>
      <c r="N18" s="225"/>
      <c r="O18" s="227">
        <f>SUM(O5:O17)</f>
        <v>0</v>
      </c>
      <c r="P18" s="225"/>
      <c r="Q18" s="227">
        <f>SUM(Q5:Q17)</f>
        <v>0</v>
      </c>
    </row>
    <row r="19" spans="1:17" ht="13.5" customHeight="1">
      <c r="A19" s="145" t="str">
        <f>IFERROR(VLOOKUP(B19,男子登録②!$P$2:$V$101,2,FALSE),"")</f>
        <v/>
      </c>
      <c r="B19" s="90"/>
      <c r="C19" s="93"/>
      <c r="D19" s="89"/>
      <c r="E19" s="515"/>
      <c r="F19" s="513"/>
      <c r="G19" s="139" t="str">
        <f>IFERROR(VLOOKUP(H19,女子登録②!$P$2:$V$101,2,FALSE),"")</f>
        <v/>
      </c>
      <c r="H19" s="90"/>
      <c r="I19" s="91"/>
      <c r="J19" s="89"/>
      <c r="K19" s="515"/>
      <c r="L19" s="513"/>
      <c r="N19" s="293"/>
    </row>
    <row r="20" spans="1:17" ht="13.5" customHeight="1">
      <c r="A20" s="145" t="str">
        <f>IFERROR(VLOOKUP(B20,男子登録②!$P$2:$V$101,2,FALSE),"")</f>
        <v/>
      </c>
      <c r="B20" s="90"/>
      <c r="C20" s="91"/>
      <c r="D20" s="92"/>
      <c r="E20" s="515"/>
      <c r="F20" s="514"/>
      <c r="G20" s="139" t="str">
        <f>IFERROR(VLOOKUP(H20,女子登録②!$P$2:$V$101,2,FALSE),"")</f>
        <v/>
      </c>
      <c r="H20" s="90"/>
      <c r="I20" s="91"/>
      <c r="J20" s="92"/>
      <c r="K20" s="515"/>
      <c r="L20" s="514"/>
      <c r="N20" s="293"/>
      <c r="O20" s="293"/>
      <c r="P20" s="293"/>
    </row>
    <row r="21" spans="1:17" ht="13.5" customHeight="1">
      <c r="A21" s="145" t="str">
        <f>IFERROR(VLOOKUP(B21,男子登録②!$P$2:$V$101,2,FALSE),"")</f>
        <v/>
      </c>
      <c r="B21" s="90"/>
      <c r="C21" s="93"/>
      <c r="D21" s="89"/>
      <c r="E21" s="512"/>
      <c r="F21" s="513"/>
      <c r="G21" s="139" t="str">
        <f>IFERROR(VLOOKUP(H21,女子登録②!$P$2:$V$101,2,FALSE),"")</f>
        <v/>
      </c>
      <c r="H21" s="90"/>
      <c r="I21" s="91"/>
      <c r="J21" s="89"/>
      <c r="K21" s="515"/>
      <c r="L21" s="513"/>
      <c r="N21" s="293"/>
      <c r="O21" s="293"/>
      <c r="P21" s="293"/>
    </row>
    <row r="22" spans="1:17" ht="13.5" customHeight="1">
      <c r="A22" s="145" t="str">
        <f>IFERROR(VLOOKUP(B22,男子登録②!$P$2:$V$101,2,FALSE),"")</f>
        <v/>
      </c>
      <c r="B22" s="90"/>
      <c r="C22" s="93"/>
      <c r="D22" s="92"/>
      <c r="E22" s="512"/>
      <c r="F22" s="514"/>
      <c r="G22" s="139" t="str">
        <f>IFERROR(VLOOKUP(H22,女子登録②!$P$2:$V$101,2,FALSE),"")</f>
        <v/>
      </c>
      <c r="H22" s="90"/>
      <c r="I22" s="93"/>
      <c r="J22" s="92"/>
      <c r="K22" s="512"/>
      <c r="L22" s="514"/>
      <c r="N22" s="293"/>
      <c r="O22" s="293"/>
      <c r="P22" s="293"/>
    </row>
    <row r="23" spans="1:17" ht="13.5" customHeight="1">
      <c r="A23" s="145" t="str">
        <f>IFERROR(VLOOKUP(B23,男子登録②!$P$2:$V$101,2,FALSE),"")</f>
        <v/>
      </c>
      <c r="B23" s="90"/>
      <c r="C23" s="91"/>
      <c r="D23" s="89"/>
      <c r="E23" s="515"/>
      <c r="F23" s="513"/>
      <c r="G23" s="139" t="str">
        <f>IFERROR(VLOOKUP(H23,女子登録②!$P$2:$V$101,2,FALSE),"")</f>
        <v/>
      </c>
      <c r="H23" s="90"/>
      <c r="I23" s="93"/>
      <c r="J23" s="89"/>
      <c r="K23" s="512"/>
      <c r="L23" s="513"/>
      <c r="N23" s="293"/>
      <c r="O23" s="293"/>
      <c r="P23" s="293"/>
    </row>
    <row r="24" spans="1:17" ht="13.5" customHeight="1">
      <c r="A24" s="145" t="str">
        <f>IFERROR(VLOOKUP(B24,男子登録②!$P$2:$V$101,2,FALSE),"")</f>
        <v/>
      </c>
      <c r="B24" s="90"/>
      <c r="C24" s="91"/>
      <c r="D24" s="92"/>
      <c r="E24" s="515"/>
      <c r="F24" s="514"/>
      <c r="G24" s="139" t="str">
        <f>IFERROR(VLOOKUP(H24,女子登録②!$P$2:$V$101,2,FALSE),"")</f>
        <v/>
      </c>
      <c r="H24" s="90"/>
      <c r="I24" s="93"/>
      <c r="J24" s="92"/>
      <c r="K24" s="512"/>
      <c r="L24" s="514"/>
      <c r="N24" s="293"/>
      <c r="O24" s="293"/>
      <c r="P24" s="293"/>
    </row>
    <row r="25" spans="1:17" ht="13.5" customHeight="1">
      <c r="A25" s="145" t="str">
        <f>IFERROR(VLOOKUP(B25,男子登録②!$P$2:$V$101,2,FALSE),"")</f>
        <v/>
      </c>
      <c r="B25" s="90"/>
      <c r="C25" s="93"/>
      <c r="D25" s="89"/>
      <c r="E25" s="512"/>
      <c r="F25" s="513"/>
      <c r="G25" s="139" t="str">
        <f>IFERROR(VLOOKUP(H25,女子登録②!$P$2:$V$101,2,FALSE),"")</f>
        <v/>
      </c>
      <c r="H25" s="90"/>
      <c r="I25" s="93"/>
      <c r="J25" s="89"/>
      <c r="K25" s="512"/>
      <c r="L25" s="513"/>
    </row>
    <row r="26" spans="1:17">
      <c r="A26" s="145" t="str">
        <f>IFERROR(VLOOKUP(B26,男子登録②!$P$2:$V$101,2,FALSE),"")</f>
        <v/>
      </c>
      <c r="B26" s="90"/>
      <c r="C26" s="93"/>
      <c r="D26" s="92"/>
      <c r="E26" s="512"/>
      <c r="F26" s="514"/>
      <c r="G26" s="139" t="str">
        <f>IFERROR(VLOOKUP(H26,女子登録②!$P$2:$V$101,2,FALSE),"")</f>
        <v/>
      </c>
      <c r="H26" s="90"/>
      <c r="I26" s="93"/>
      <c r="J26" s="92"/>
      <c r="K26" s="512"/>
      <c r="L26" s="514"/>
    </row>
    <row r="27" spans="1:17">
      <c r="A27" s="145" t="str">
        <f>IFERROR(VLOOKUP(B27,男子登録②!$P$2:$V$101,2,FALSE),"")</f>
        <v/>
      </c>
      <c r="B27" s="90"/>
      <c r="C27" s="91"/>
      <c r="D27" s="89"/>
      <c r="E27" s="515"/>
      <c r="F27" s="513"/>
      <c r="G27" s="139" t="str">
        <f>IFERROR(VLOOKUP(H27,女子登録②!$P$2:$V$101,2,FALSE),"")</f>
        <v/>
      </c>
      <c r="H27" s="90"/>
      <c r="I27" s="93"/>
      <c r="J27" s="89"/>
      <c r="K27" s="512"/>
      <c r="L27" s="513"/>
    </row>
    <row r="28" spans="1:17">
      <c r="A28" s="145" t="str">
        <f>IFERROR(VLOOKUP(B28,男子登録②!$P$2:$V$101,2,FALSE),"")</f>
        <v/>
      </c>
      <c r="B28" s="90"/>
      <c r="C28" s="91"/>
      <c r="D28" s="92"/>
      <c r="E28" s="515"/>
      <c r="F28" s="514"/>
      <c r="G28" s="139" t="str">
        <f>IFERROR(VLOOKUP(H28,女子登録②!$P$2:$V$101,2,FALSE),"")</f>
        <v/>
      </c>
      <c r="H28" s="90"/>
      <c r="I28" s="93"/>
      <c r="J28" s="92"/>
      <c r="K28" s="512"/>
      <c r="L28" s="514"/>
    </row>
    <row r="29" spans="1:17">
      <c r="A29" s="145" t="str">
        <f>IFERROR(VLOOKUP(B29,男子登録②!$P$2:$V$101,2,FALSE),"")</f>
        <v/>
      </c>
      <c r="B29" s="90"/>
      <c r="C29" s="93"/>
      <c r="D29" s="89"/>
      <c r="E29" s="512"/>
      <c r="F29" s="513"/>
      <c r="G29" s="139" t="str">
        <f>IFERROR(VLOOKUP(H29,女子登録②!$P$2:$V$101,2,FALSE),"")</f>
        <v/>
      </c>
      <c r="H29" s="90"/>
      <c r="I29" s="93"/>
      <c r="J29" s="89"/>
      <c r="K29" s="512"/>
      <c r="L29" s="513"/>
    </row>
    <row r="30" spans="1:17">
      <c r="A30" s="145" t="str">
        <f>IFERROR(VLOOKUP(B30,男子登録②!$P$2:$V$101,2,FALSE),"")</f>
        <v/>
      </c>
      <c r="B30" s="90"/>
      <c r="C30" s="93"/>
      <c r="D30" s="92"/>
      <c r="E30" s="512"/>
      <c r="F30" s="514"/>
      <c r="G30" s="139" t="str">
        <f>IFERROR(VLOOKUP(H30,女子登録②!$P$2:$V$101,2,FALSE),"")</f>
        <v/>
      </c>
      <c r="H30" s="90"/>
      <c r="I30" s="93"/>
      <c r="J30" s="92"/>
      <c r="K30" s="512"/>
      <c r="L30" s="514"/>
    </row>
    <row r="31" spans="1:17">
      <c r="A31" s="145" t="str">
        <f>IFERROR(VLOOKUP(B31,男子登録②!$P$2:$V$101,2,FALSE),"")</f>
        <v/>
      </c>
      <c r="B31" s="90"/>
      <c r="C31" s="91"/>
      <c r="D31" s="89"/>
      <c r="E31" s="515"/>
      <c r="F31" s="513"/>
      <c r="G31" s="139" t="str">
        <f>IFERROR(VLOOKUP(H31,女子登録②!$P$2:$V$101,2,FALSE),"")</f>
        <v/>
      </c>
      <c r="H31" s="90"/>
      <c r="I31" s="93"/>
      <c r="J31" s="89"/>
      <c r="K31" s="512"/>
      <c r="L31" s="513"/>
    </row>
    <row r="32" spans="1:17">
      <c r="A32" s="145" t="str">
        <f>IFERROR(VLOOKUP(B32,男子登録②!$P$2:$V$101,2,FALSE),"")</f>
        <v/>
      </c>
      <c r="B32" s="90"/>
      <c r="C32" s="91"/>
      <c r="D32" s="92"/>
      <c r="E32" s="515"/>
      <c r="F32" s="514"/>
      <c r="G32" s="139" t="str">
        <f>IFERROR(VLOOKUP(H32,女子登録②!$P$2:$V$101,2,FALSE),"")</f>
        <v/>
      </c>
      <c r="H32" s="90"/>
      <c r="I32" s="91"/>
      <c r="J32" s="92"/>
      <c r="K32" s="515"/>
      <c r="L32" s="514"/>
    </row>
    <row r="33" spans="1:12">
      <c r="A33" s="145" t="str">
        <f>IFERROR(VLOOKUP(B33,男子登録②!$P$2:$V$101,2,FALSE),"")</f>
        <v/>
      </c>
      <c r="B33" s="90"/>
      <c r="C33" s="93"/>
      <c r="D33" s="89"/>
      <c r="E33" s="512"/>
      <c r="F33" s="513"/>
      <c r="G33" s="139" t="str">
        <f>IFERROR(VLOOKUP(H33,女子登録②!$P$2:$V$101,2,FALSE),"")</f>
        <v/>
      </c>
      <c r="H33" s="90"/>
      <c r="I33" s="91"/>
      <c r="J33" s="89"/>
      <c r="K33" s="515"/>
      <c r="L33" s="513"/>
    </row>
    <row r="34" spans="1:12">
      <c r="A34" s="145" t="str">
        <f>IFERROR(VLOOKUP(B34,男子登録②!$P$2:$V$101,2,FALSE),"")</f>
        <v/>
      </c>
      <c r="B34" s="90"/>
      <c r="C34" s="93"/>
      <c r="D34" s="92"/>
      <c r="E34" s="512"/>
      <c r="F34" s="514"/>
      <c r="G34" s="139" t="str">
        <f>IFERROR(VLOOKUP(H34,女子登録②!$P$2:$V$101,2,FALSE),"")</f>
        <v/>
      </c>
      <c r="H34" s="90"/>
      <c r="I34" s="91"/>
      <c r="J34" s="92"/>
      <c r="K34" s="515"/>
      <c r="L34" s="514"/>
    </row>
    <row r="35" spans="1:12">
      <c r="A35" s="145" t="str">
        <f>IFERROR(VLOOKUP(B35,男子登録②!$P$2:$V$101,2,FALSE),"")</f>
        <v/>
      </c>
      <c r="B35" s="90"/>
      <c r="C35" s="91"/>
      <c r="D35" s="89"/>
      <c r="E35" s="515"/>
      <c r="F35" s="513"/>
      <c r="G35" s="139" t="str">
        <f>IFERROR(VLOOKUP(H35,女子登録②!$P$2:$V$101,2,FALSE),"")</f>
        <v/>
      </c>
      <c r="H35" s="90"/>
      <c r="I35" s="91"/>
      <c r="J35" s="89"/>
      <c r="K35" s="515"/>
      <c r="L35" s="513"/>
    </row>
    <row r="36" spans="1:12">
      <c r="A36" s="145" t="str">
        <f>IFERROR(VLOOKUP(B36,男子登録②!$P$2:$V$101,2,FALSE),"")</f>
        <v/>
      </c>
      <c r="B36" s="90"/>
      <c r="C36" s="91"/>
      <c r="D36" s="92"/>
      <c r="E36" s="515"/>
      <c r="F36" s="514"/>
      <c r="G36" s="139" t="str">
        <f>IFERROR(VLOOKUP(H36,女子登録②!$P$2:$V$101,2,FALSE),"")</f>
        <v/>
      </c>
      <c r="H36" s="90"/>
      <c r="I36" s="91"/>
      <c r="J36" s="92"/>
      <c r="K36" s="515"/>
      <c r="L36" s="514"/>
    </row>
    <row r="37" spans="1:12">
      <c r="A37" s="145" t="str">
        <f>IFERROR(VLOOKUP(B37,男子登録②!$P$2:$V$101,2,FALSE),"")</f>
        <v/>
      </c>
      <c r="B37" s="90"/>
      <c r="C37" s="93"/>
      <c r="D37" s="89"/>
      <c r="E37" s="512"/>
      <c r="F37" s="513"/>
      <c r="G37" s="139" t="str">
        <f>IFERROR(VLOOKUP(H37,女子登録②!$P$2:$V$101,2,FALSE),"")</f>
        <v/>
      </c>
      <c r="H37" s="90"/>
      <c r="I37" s="91"/>
      <c r="J37" s="89"/>
      <c r="K37" s="515"/>
      <c r="L37" s="513"/>
    </row>
    <row r="38" spans="1:12">
      <c r="A38" s="145" t="str">
        <f>IFERROR(VLOOKUP(B38,男子登録②!$P$2:$V$101,2,FALSE),"")</f>
        <v/>
      </c>
      <c r="B38" s="90"/>
      <c r="C38" s="93"/>
      <c r="D38" s="92"/>
      <c r="E38" s="512"/>
      <c r="F38" s="514"/>
      <c r="G38" s="139" t="str">
        <f>IFERROR(VLOOKUP(H38,女子登録②!$P$2:$V$101,2,FALSE),"")</f>
        <v/>
      </c>
      <c r="H38" s="90"/>
      <c r="I38" s="91"/>
      <c r="J38" s="92"/>
      <c r="K38" s="515"/>
      <c r="L38" s="514"/>
    </row>
    <row r="39" spans="1:12">
      <c r="A39" s="145" t="str">
        <f>IFERROR(VLOOKUP(B39,男子登録②!$P$2:$V$101,2,FALSE),"")</f>
        <v/>
      </c>
      <c r="B39" s="90"/>
      <c r="C39" s="91"/>
      <c r="D39" s="89"/>
      <c r="E39" s="515"/>
      <c r="F39" s="513"/>
      <c r="G39" s="139" t="str">
        <f>IFERROR(VLOOKUP(H39,女子登録②!$P$2:$V$101,2,FALSE),"")</f>
        <v/>
      </c>
      <c r="H39" s="90"/>
      <c r="I39" s="91"/>
      <c r="J39" s="89"/>
      <c r="K39" s="515"/>
      <c r="L39" s="513"/>
    </row>
    <row r="40" spans="1:12">
      <c r="A40" s="145" t="str">
        <f>IFERROR(VLOOKUP(B40,男子登録②!$P$2:$V$101,2,FALSE),"")</f>
        <v/>
      </c>
      <c r="B40" s="90"/>
      <c r="C40" s="91"/>
      <c r="D40" s="92"/>
      <c r="E40" s="515"/>
      <c r="F40" s="514"/>
      <c r="G40" s="139" t="str">
        <f>IFERROR(VLOOKUP(H40,女子登録②!$P$2:$V$101,2,FALSE),"")</f>
        <v/>
      </c>
      <c r="H40" s="90"/>
      <c r="I40" s="91"/>
      <c r="J40" s="92"/>
      <c r="K40" s="515"/>
      <c r="L40" s="514"/>
    </row>
    <row r="41" spans="1:12">
      <c r="A41" s="145" t="str">
        <f>IFERROR(VLOOKUP(B41,男子登録②!$P$2:$V$101,2,FALSE),"")</f>
        <v/>
      </c>
      <c r="B41" s="90"/>
      <c r="C41" s="93"/>
      <c r="D41" s="89"/>
      <c r="E41" s="512"/>
      <c r="F41" s="513"/>
      <c r="G41" s="139" t="str">
        <f>IFERROR(VLOOKUP(H41,女子登録②!$P$2:$V$101,2,FALSE),"")</f>
        <v/>
      </c>
      <c r="H41" s="90"/>
      <c r="I41" s="91"/>
      <c r="J41" s="89"/>
      <c r="K41" s="515"/>
      <c r="L41" s="513"/>
    </row>
    <row r="42" spans="1:12">
      <c r="A42" s="145" t="str">
        <f>IFERROR(VLOOKUP(B42,男子登録②!$P$2:$V$101,2,FALSE),"")</f>
        <v/>
      </c>
      <c r="B42" s="90"/>
      <c r="C42" s="93"/>
      <c r="D42" s="92"/>
      <c r="E42" s="512"/>
      <c r="F42" s="514"/>
      <c r="G42" s="139" t="str">
        <f>IFERROR(VLOOKUP(H42,女子登録②!$P$2:$V$101,2,FALSE),"")</f>
        <v/>
      </c>
      <c r="H42" s="90"/>
      <c r="I42" s="93"/>
      <c r="J42" s="92"/>
      <c r="K42" s="512"/>
      <c r="L42" s="514"/>
    </row>
    <row r="43" spans="1:12">
      <c r="A43" s="145" t="str">
        <f>IFERROR(VLOOKUP(B43,男子登録②!$P$2:$V$101,2,FALSE),"")</f>
        <v/>
      </c>
      <c r="B43" s="90"/>
      <c r="C43" s="93"/>
      <c r="D43" s="89"/>
      <c r="E43" s="512"/>
      <c r="F43" s="513"/>
      <c r="G43" s="139" t="str">
        <f>IFERROR(VLOOKUP(H43,女子登録②!$P$2:$V$101,2,FALSE),"")</f>
        <v/>
      </c>
      <c r="H43" s="90"/>
      <c r="I43" s="93"/>
      <c r="J43" s="89"/>
      <c r="K43" s="512"/>
      <c r="L43" s="513"/>
    </row>
    <row r="44" spans="1:12">
      <c r="A44" s="145" t="str">
        <f>IFERROR(VLOOKUP(B44,男子登録②!$P$2:$V$101,2,FALSE),"")</f>
        <v/>
      </c>
      <c r="B44" s="90"/>
      <c r="C44" s="93"/>
      <c r="D44" s="92"/>
      <c r="E44" s="512"/>
      <c r="F44" s="514"/>
      <c r="G44" s="139" t="str">
        <f>IFERROR(VLOOKUP(H44,女子登録②!$P$2:$V$101,2,FALSE),"")</f>
        <v/>
      </c>
      <c r="H44" s="90"/>
      <c r="I44" s="93"/>
      <c r="J44" s="92"/>
      <c r="K44" s="512"/>
      <c r="L44" s="514"/>
    </row>
    <row r="45" spans="1:12">
      <c r="A45" s="145" t="str">
        <f>IFERROR(VLOOKUP(B45,男子登録②!$P$2:$V$101,2,FALSE),"")</f>
        <v/>
      </c>
      <c r="B45" s="90"/>
      <c r="C45" s="93"/>
      <c r="D45" s="89"/>
      <c r="E45" s="512"/>
      <c r="F45" s="513"/>
      <c r="G45" s="139" t="str">
        <f>IFERROR(VLOOKUP(H45,女子登録②!$P$2:$V$101,2,FALSE),"")</f>
        <v/>
      </c>
      <c r="H45" s="90"/>
      <c r="I45" s="93"/>
      <c r="J45" s="89"/>
      <c r="K45" s="512"/>
      <c r="L45" s="513"/>
    </row>
    <row r="46" spans="1:12">
      <c r="A46" s="145" t="str">
        <f>IFERROR(VLOOKUP(B46,男子登録②!$P$2:$V$101,2,FALSE),"")</f>
        <v/>
      </c>
      <c r="B46" s="90"/>
      <c r="C46" s="93"/>
      <c r="D46" s="92"/>
      <c r="E46" s="512"/>
      <c r="F46" s="514"/>
      <c r="G46" s="139" t="str">
        <f>IFERROR(VLOOKUP(H46,女子登録②!$P$2:$V$101,2,FALSE),"")</f>
        <v/>
      </c>
      <c r="H46" s="90"/>
      <c r="I46" s="93"/>
      <c r="J46" s="92"/>
      <c r="K46" s="512"/>
      <c r="L46" s="514"/>
    </row>
    <row r="47" spans="1:12">
      <c r="A47" s="145" t="str">
        <f>IFERROR(VLOOKUP(B47,男子登録②!$P$2:$V$101,2,FALSE),"")</f>
        <v/>
      </c>
      <c r="B47" s="90"/>
      <c r="C47" s="93"/>
      <c r="D47" s="89"/>
      <c r="E47" s="512"/>
      <c r="F47" s="513"/>
      <c r="G47" s="139" t="str">
        <f>IFERROR(VLOOKUP(H47,女子登録②!$P$2:$V$101,2,FALSE),"")</f>
        <v/>
      </c>
      <c r="H47" s="90"/>
      <c r="I47" s="93"/>
      <c r="J47" s="89"/>
      <c r="K47" s="512"/>
      <c r="L47" s="513"/>
    </row>
    <row r="48" spans="1:12">
      <c r="A48" s="145" t="str">
        <f>IFERROR(VLOOKUP(B48,男子登録②!$P$2:$V$101,2,FALSE),"")</f>
        <v/>
      </c>
      <c r="B48" s="90"/>
      <c r="C48" s="93"/>
      <c r="D48" s="92"/>
      <c r="E48" s="512"/>
      <c r="F48" s="514"/>
      <c r="G48" s="139" t="str">
        <f>IFERROR(VLOOKUP(H48,女子登録②!$P$2:$V$101,2,FALSE),"")</f>
        <v/>
      </c>
      <c r="H48" s="90"/>
      <c r="I48" s="93"/>
      <c r="J48" s="92"/>
      <c r="K48" s="512"/>
      <c r="L48" s="514"/>
    </row>
    <row r="49" spans="1:12">
      <c r="A49" s="145" t="str">
        <f>IFERROR(VLOOKUP(B49,男子登録②!$P$2:$V$101,2,FALSE),"")</f>
        <v/>
      </c>
      <c r="B49" s="90"/>
      <c r="C49" s="93"/>
      <c r="D49" s="89"/>
      <c r="E49" s="512"/>
      <c r="F49" s="513"/>
      <c r="G49" s="139" t="str">
        <f>IFERROR(VLOOKUP(H49,女子登録②!$P$2:$V$101,2,FALSE),"")</f>
        <v/>
      </c>
      <c r="H49" s="90"/>
      <c r="I49" s="93"/>
      <c r="J49" s="89"/>
      <c r="K49" s="512"/>
      <c r="L49" s="513"/>
    </row>
    <row r="50" spans="1:12">
      <c r="A50" s="145" t="str">
        <f>IFERROR(VLOOKUP(B50,男子登録②!$P$2:$V$101,2,FALSE),"")</f>
        <v/>
      </c>
      <c r="B50" s="90"/>
      <c r="C50" s="93"/>
      <c r="D50" s="92"/>
      <c r="E50" s="512"/>
      <c r="F50" s="514"/>
      <c r="G50" s="139" t="str">
        <f>IFERROR(VLOOKUP(H50,女子登録②!$P$2:$V$101,2,FALSE),"")</f>
        <v/>
      </c>
      <c r="H50" s="90"/>
      <c r="I50" s="93"/>
      <c r="J50" s="92"/>
      <c r="K50" s="512"/>
      <c r="L50" s="514"/>
    </row>
    <row r="51" spans="1:12">
      <c r="A51" s="145" t="str">
        <f>IFERROR(VLOOKUP(B51,男子登録②!$P$2:$V$101,2,FALSE),"")</f>
        <v/>
      </c>
      <c r="B51" s="90"/>
      <c r="C51" s="93"/>
      <c r="D51" s="89"/>
      <c r="E51" s="512"/>
      <c r="F51" s="513"/>
      <c r="G51" s="139" t="str">
        <f>IFERROR(VLOOKUP(H51,女子登録②!$P$2:$V$101,2,FALSE),"")</f>
        <v/>
      </c>
      <c r="H51" s="90"/>
      <c r="I51" s="93"/>
      <c r="J51" s="89"/>
      <c r="K51" s="512"/>
      <c r="L51" s="513"/>
    </row>
    <row r="52" spans="1:12">
      <c r="A52" s="145" t="str">
        <f>IFERROR(VLOOKUP(B52,男子登録②!$P$2:$V$101,2,FALSE),"")</f>
        <v/>
      </c>
      <c r="B52" s="90"/>
      <c r="C52" s="91"/>
      <c r="D52" s="92"/>
      <c r="E52" s="515"/>
      <c r="F52" s="514"/>
      <c r="G52" s="139" t="str">
        <f>IFERROR(VLOOKUP(H52,女子登録②!$P$2:$V$101,2,FALSE),"")</f>
        <v/>
      </c>
      <c r="H52" s="90"/>
      <c r="I52" s="91"/>
      <c r="J52" s="92"/>
      <c r="K52" s="515"/>
      <c r="L52" s="514"/>
    </row>
    <row r="53" spans="1:12">
      <c r="A53" s="145" t="str">
        <f>IFERROR(VLOOKUP(B53,男子登録②!$P$2:$V$101,2,FALSE),"")</f>
        <v/>
      </c>
      <c r="B53" s="90"/>
      <c r="C53" s="91"/>
      <c r="D53" s="89"/>
      <c r="E53" s="515"/>
      <c r="F53" s="513"/>
      <c r="G53" s="139" t="str">
        <f>IFERROR(VLOOKUP(H53,女子登録②!$P$2:$V$101,2,FALSE),"")</f>
        <v/>
      </c>
      <c r="H53" s="90"/>
      <c r="I53" s="91"/>
      <c r="J53" s="89"/>
      <c r="K53" s="515"/>
      <c r="L53" s="513"/>
    </row>
    <row r="54" spans="1:12">
      <c r="A54" s="145" t="str">
        <f>IFERROR(VLOOKUP(B54,男子登録②!$P$2:$V$101,2,FALSE),"")</f>
        <v/>
      </c>
      <c r="B54" s="90"/>
      <c r="C54" s="91"/>
      <c r="D54" s="92"/>
      <c r="E54" s="515"/>
      <c r="F54" s="514"/>
      <c r="G54" s="139" t="str">
        <f>IFERROR(VLOOKUP(H54,女子登録②!$P$2:$V$101,2,FALSE),"")</f>
        <v/>
      </c>
      <c r="H54" s="90"/>
      <c r="I54" s="91"/>
      <c r="J54" s="92"/>
      <c r="K54" s="515"/>
      <c r="L54" s="514"/>
    </row>
    <row r="55" spans="1:12">
      <c r="A55" s="145" t="str">
        <f>IFERROR(VLOOKUP(B55,男子登録②!$P$2:$V$101,2,FALSE),"")</f>
        <v/>
      </c>
      <c r="B55" s="90"/>
      <c r="C55" s="91"/>
      <c r="D55" s="89"/>
      <c r="E55" s="515"/>
      <c r="F55" s="513"/>
      <c r="G55" s="139" t="str">
        <f>IFERROR(VLOOKUP(H55,女子登録②!$P$2:$V$101,2,FALSE),"")</f>
        <v/>
      </c>
      <c r="H55" s="90"/>
      <c r="I55" s="91"/>
      <c r="J55" s="89"/>
      <c r="K55" s="515"/>
      <c r="L55" s="513"/>
    </row>
    <row r="56" spans="1:12">
      <c r="A56" s="145" t="str">
        <f>IFERROR(VLOOKUP(B56,男子登録②!$P$2:$V$101,2,FALSE),"")</f>
        <v/>
      </c>
      <c r="B56" s="90"/>
      <c r="C56" s="91"/>
      <c r="D56" s="92"/>
      <c r="E56" s="515"/>
      <c r="F56" s="514"/>
      <c r="G56" s="139" t="str">
        <f>IFERROR(VLOOKUP(H56,女子登録②!$P$2:$V$101,2,FALSE),"")</f>
        <v/>
      </c>
      <c r="H56" s="90"/>
      <c r="I56" s="91"/>
      <c r="J56" s="92"/>
      <c r="K56" s="515"/>
      <c r="L56" s="514"/>
    </row>
    <row r="57" spans="1:12">
      <c r="A57" s="145" t="str">
        <f>IFERROR(VLOOKUP(B57,男子登録②!$P$2:$V$101,2,FALSE),"")</f>
        <v/>
      </c>
      <c r="B57" s="90"/>
      <c r="C57" s="91"/>
      <c r="D57" s="89"/>
      <c r="E57" s="515"/>
      <c r="F57" s="513"/>
      <c r="G57" s="139" t="str">
        <f>IFERROR(VLOOKUP(H57,女子登録②!$P$2:$V$101,2,FALSE),"")</f>
        <v/>
      </c>
      <c r="H57" s="90"/>
      <c r="I57" s="91"/>
      <c r="J57" s="89"/>
      <c r="K57" s="515"/>
      <c r="L57" s="513"/>
    </row>
    <row r="58" spans="1:12">
      <c r="A58" s="145" t="str">
        <f>IFERROR(VLOOKUP(B58,男子登録②!$P$2:$V$101,2,FALSE),"")</f>
        <v/>
      </c>
      <c r="B58" s="90"/>
      <c r="C58" s="91"/>
      <c r="D58" s="92"/>
      <c r="E58" s="515"/>
      <c r="F58" s="514"/>
      <c r="G58" s="139" t="str">
        <f>IFERROR(VLOOKUP(H58,女子登録②!$P$2:$V$101,2,FALSE),"")</f>
        <v/>
      </c>
      <c r="H58" s="90"/>
      <c r="I58" s="91"/>
      <c r="J58" s="92"/>
      <c r="K58" s="515"/>
      <c r="L58" s="514"/>
    </row>
    <row r="59" spans="1:12">
      <c r="A59" s="145" t="str">
        <f>IFERROR(VLOOKUP(B59,男子登録②!$P$2:$V$101,2,FALSE),"")</f>
        <v/>
      </c>
      <c r="B59" s="90"/>
      <c r="C59" s="91"/>
      <c r="D59" s="89"/>
      <c r="E59" s="515"/>
      <c r="F59" s="513"/>
      <c r="G59" s="139" t="str">
        <f>IFERROR(VLOOKUP(H59,女子登録②!$P$2:$V$101,2,FALSE),"")</f>
        <v/>
      </c>
      <c r="H59" s="90"/>
      <c r="I59" s="91"/>
      <c r="J59" s="89"/>
      <c r="K59" s="515"/>
      <c r="L59" s="513"/>
    </row>
    <row r="60" spans="1:12">
      <c r="A60" s="145" t="str">
        <f>IFERROR(VLOOKUP(B60,男子登録②!$P$2:$V$101,2,FALSE),"")</f>
        <v/>
      </c>
      <c r="B60" s="90"/>
      <c r="C60" s="91"/>
      <c r="D60" s="92"/>
      <c r="E60" s="515"/>
      <c r="F60" s="514"/>
      <c r="G60" s="139" t="str">
        <f>IFERROR(VLOOKUP(H60,女子登録②!$P$2:$V$101,2,FALSE),"")</f>
        <v/>
      </c>
      <c r="H60" s="90"/>
      <c r="I60" s="91"/>
      <c r="J60" s="92"/>
      <c r="K60" s="515"/>
      <c r="L60" s="514"/>
    </row>
    <row r="61" spans="1:12">
      <c r="A61" s="145" t="str">
        <f>IFERROR(VLOOKUP(B61,男子登録②!$P$2:$V$101,2,FALSE),"")</f>
        <v/>
      </c>
      <c r="B61" s="90"/>
      <c r="C61" s="91"/>
      <c r="D61" s="89"/>
      <c r="E61" s="515"/>
      <c r="F61" s="513"/>
      <c r="G61" s="139" t="str">
        <f>IFERROR(VLOOKUP(H61,女子登録②!$P$2:$V$101,2,FALSE),"")</f>
        <v/>
      </c>
      <c r="H61" s="90"/>
      <c r="I61" s="91"/>
      <c r="J61" s="89"/>
      <c r="K61" s="515"/>
      <c r="L61" s="513"/>
    </row>
    <row r="62" spans="1:12">
      <c r="A62" s="145" t="str">
        <f>IFERROR(VLOOKUP(B62,男子登録②!$P$2:$V$101,2,FALSE),"")</f>
        <v/>
      </c>
      <c r="B62" s="90"/>
      <c r="C62" s="91"/>
      <c r="D62" s="92"/>
      <c r="E62" s="515"/>
      <c r="F62" s="514"/>
      <c r="G62" s="139" t="str">
        <f>IFERROR(VLOOKUP(H62,女子登録②!$P$2:$V$101,2,FALSE),"")</f>
        <v/>
      </c>
      <c r="H62" s="90"/>
      <c r="I62" s="93"/>
      <c r="J62" s="92"/>
      <c r="K62" s="512"/>
      <c r="L62" s="514"/>
    </row>
    <row r="63" spans="1:12">
      <c r="A63" s="145" t="str">
        <f>IFERROR(VLOOKUP(B63,男子登録②!$P$2:$V$101,2,FALSE),"")</f>
        <v/>
      </c>
      <c r="B63" s="90"/>
      <c r="C63" s="93"/>
      <c r="D63" s="89"/>
      <c r="E63" s="512"/>
      <c r="F63" s="513"/>
      <c r="G63" s="139" t="str">
        <f>IFERROR(VLOOKUP(H63,女子登録②!$P$2:$V$101,2,FALSE),"")</f>
        <v/>
      </c>
      <c r="H63" s="90"/>
      <c r="I63" s="93"/>
      <c r="J63" s="89"/>
      <c r="K63" s="512"/>
      <c r="L63" s="513"/>
    </row>
    <row r="64" spans="1:12">
      <c r="A64" s="145" t="str">
        <f>IFERROR(VLOOKUP(B64,男子登録②!$P$2:$V$101,2,FALSE),"")</f>
        <v/>
      </c>
      <c r="B64" s="90"/>
      <c r="C64" s="93"/>
      <c r="D64" s="92"/>
      <c r="E64" s="512"/>
      <c r="F64" s="514"/>
      <c r="G64" s="139" t="str">
        <f>IFERROR(VLOOKUP(H64,女子登録②!$P$2:$V$101,2,FALSE),"")</f>
        <v/>
      </c>
      <c r="H64" s="90"/>
      <c r="I64" s="93"/>
      <c r="J64" s="92"/>
      <c r="K64" s="512"/>
      <c r="L64" s="514"/>
    </row>
    <row r="65" spans="1:12">
      <c r="A65" s="145" t="str">
        <f>IFERROR(VLOOKUP(B65,男子登録②!$P$2:$V$101,2,FALSE),"")</f>
        <v/>
      </c>
      <c r="B65" s="90"/>
      <c r="C65" s="91"/>
      <c r="D65" s="89"/>
      <c r="E65" s="515"/>
      <c r="F65" s="513"/>
      <c r="G65" s="139" t="str">
        <f>IFERROR(VLOOKUP(H65,女子登録②!$P$2:$V$101,2,FALSE),"")</f>
        <v/>
      </c>
      <c r="H65" s="90"/>
      <c r="I65" s="93"/>
      <c r="J65" s="89"/>
      <c r="K65" s="512"/>
      <c r="L65" s="513"/>
    </row>
    <row r="66" spans="1:12">
      <c r="A66" s="145" t="str">
        <f>IFERROR(VLOOKUP(B66,男子登録②!$P$2:$V$101,2,FALSE),"")</f>
        <v/>
      </c>
      <c r="B66" s="90"/>
      <c r="C66" s="91"/>
      <c r="D66" s="92"/>
      <c r="E66" s="515"/>
      <c r="F66" s="514"/>
      <c r="G66" s="139" t="str">
        <f>IFERROR(VLOOKUP(H66,女子登録②!$P$2:$V$101,2,FALSE),"")</f>
        <v/>
      </c>
      <c r="H66" s="90"/>
      <c r="I66" s="93"/>
      <c r="J66" s="92"/>
      <c r="K66" s="512"/>
      <c r="L66" s="514"/>
    </row>
    <row r="67" spans="1:12">
      <c r="A67" s="145" t="str">
        <f>IFERROR(VLOOKUP(B67,男子登録②!$P$2:$V$101,2,FALSE),"")</f>
        <v/>
      </c>
      <c r="B67" s="90"/>
      <c r="C67" s="93"/>
      <c r="D67" s="89"/>
      <c r="E67" s="512"/>
      <c r="F67" s="513"/>
      <c r="G67" s="139" t="str">
        <f>IFERROR(VLOOKUP(H67,女子登録②!$P$2:$V$101,2,FALSE),"")</f>
        <v/>
      </c>
      <c r="H67" s="90"/>
      <c r="I67" s="93"/>
      <c r="J67" s="89"/>
      <c r="K67" s="512"/>
      <c r="L67" s="513"/>
    </row>
    <row r="68" spans="1:12">
      <c r="A68" s="145" t="str">
        <f>IFERROR(VLOOKUP(B68,男子登録②!$P$2:$V$101,2,FALSE),"")</f>
        <v/>
      </c>
      <c r="B68" s="90"/>
      <c r="C68" s="93"/>
      <c r="D68" s="92"/>
      <c r="E68" s="512"/>
      <c r="F68" s="514"/>
      <c r="G68" s="139" t="str">
        <f>IFERROR(VLOOKUP(H68,女子登録②!$P$2:$V$101,2,FALSE),"")</f>
        <v/>
      </c>
      <c r="H68" s="90"/>
      <c r="I68" s="93"/>
      <c r="J68" s="92"/>
      <c r="K68" s="512"/>
      <c r="L68" s="514"/>
    </row>
    <row r="69" spans="1:12">
      <c r="A69" s="145" t="str">
        <f>IFERROR(VLOOKUP(B69,男子登録②!$P$2:$V$101,2,FALSE),"")</f>
        <v/>
      </c>
      <c r="B69" s="90"/>
      <c r="C69" s="91"/>
      <c r="D69" s="89"/>
      <c r="E69" s="515"/>
      <c r="F69" s="513"/>
      <c r="G69" s="139" t="str">
        <f>IFERROR(VLOOKUP(H69,女子登録②!$P$2:$V$101,2,FALSE),"")</f>
        <v/>
      </c>
      <c r="H69" s="90"/>
      <c r="I69" s="93"/>
      <c r="J69" s="89"/>
      <c r="K69" s="512"/>
      <c r="L69" s="513"/>
    </row>
    <row r="70" spans="1:12">
      <c r="A70" s="145" t="str">
        <f>IFERROR(VLOOKUP(B70,男子登録②!$P$2:$V$101,2,FALSE),"")</f>
        <v/>
      </c>
      <c r="B70" s="90"/>
      <c r="C70" s="91"/>
      <c r="D70" s="92"/>
      <c r="E70" s="515"/>
      <c r="F70" s="514"/>
      <c r="G70" s="139" t="str">
        <f>IFERROR(VLOOKUP(H70,女子登録②!$P$2:$V$101,2,FALSE),"")</f>
        <v/>
      </c>
      <c r="H70" s="90"/>
      <c r="I70" s="93"/>
      <c r="J70" s="92"/>
      <c r="K70" s="512"/>
      <c r="L70" s="514"/>
    </row>
    <row r="71" spans="1:12">
      <c r="A71" s="145" t="str">
        <f>IFERROR(VLOOKUP(B71,男子登録②!$P$2:$V$101,2,FALSE),"")</f>
        <v/>
      </c>
      <c r="B71" s="90"/>
      <c r="C71" s="93"/>
      <c r="D71" s="89"/>
      <c r="E71" s="512"/>
      <c r="F71" s="513"/>
      <c r="G71" s="139" t="str">
        <f>IFERROR(VLOOKUP(H71,女子登録②!$P$2:$V$101,2,FALSE),"")</f>
        <v/>
      </c>
      <c r="H71" s="90"/>
      <c r="I71" s="93"/>
      <c r="J71" s="89"/>
      <c r="K71" s="512"/>
      <c r="L71" s="513"/>
    </row>
    <row r="72" spans="1:12">
      <c r="A72" s="145" t="str">
        <f>IFERROR(VLOOKUP(B72,男子登録②!$P$2:$V$101,2,FALSE),"")</f>
        <v/>
      </c>
      <c r="B72" s="90"/>
      <c r="C72" s="93"/>
      <c r="D72" s="92"/>
      <c r="E72" s="512"/>
      <c r="F72" s="514"/>
      <c r="G72" s="139" t="str">
        <f>IFERROR(VLOOKUP(H72,女子登録②!$P$2:$V$101,2,FALSE),"")</f>
        <v/>
      </c>
      <c r="H72" s="90"/>
      <c r="I72" s="91"/>
      <c r="J72" s="92"/>
      <c r="K72" s="515"/>
      <c r="L72" s="514"/>
    </row>
    <row r="73" spans="1:12">
      <c r="A73" s="145" t="str">
        <f>IFERROR(VLOOKUP(B73,男子登録②!$P$2:$V$101,2,FALSE),"")</f>
        <v/>
      </c>
      <c r="B73" s="90"/>
      <c r="C73" s="91"/>
      <c r="D73" s="89"/>
      <c r="E73" s="515"/>
      <c r="F73" s="513"/>
      <c r="G73" s="139" t="str">
        <f>IFERROR(VLOOKUP(H73,女子登録②!$P$2:$V$101,2,FALSE),"")</f>
        <v/>
      </c>
      <c r="H73" s="90"/>
      <c r="I73" s="91"/>
      <c r="J73" s="89"/>
      <c r="K73" s="515"/>
      <c r="L73" s="513"/>
    </row>
    <row r="74" spans="1:12">
      <c r="A74" s="145" t="str">
        <f>IFERROR(VLOOKUP(B74,男子登録②!$P$2:$V$101,2,FALSE),"")</f>
        <v/>
      </c>
      <c r="B74" s="90"/>
      <c r="C74" s="91"/>
      <c r="D74" s="92"/>
      <c r="E74" s="515"/>
      <c r="F74" s="514"/>
      <c r="G74" s="139" t="str">
        <f>IFERROR(VLOOKUP(H74,女子登録②!$P$2:$V$101,2,FALSE),"")</f>
        <v/>
      </c>
      <c r="H74" s="90"/>
      <c r="I74" s="91"/>
      <c r="J74" s="92"/>
      <c r="K74" s="515"/>
      <c r="L74" s="514"/>
    </row>
    <row r="75" spans="1:12">
      <c r="A75" s="145" t="str">
        <f>IFERROR(VLOOKUP(B75,男子登録②!$P$2:$V$101,2,FALSE),"")</f>
        <v/>
      </c>
      <c r="B75" s="90"/>
      <c r="C75" s="93"/>
      <c r="D75" s="89"/>
      <c r="E75" s="512"/>
      <c r="F75" s="513"/>
      <c r="G75" s="139" t="str">
        <f>IFERROR(VLOOKUP(H75,女子登録②!$P$2:$V$101,2,FALSE),"")</f>
        <v/>
      </c>
      <c r="H75" s="90"/>
      <c r="I75" s="91"/>
      <c r="J75" s="89"/>
      <c r="K75" s="515"/>
      <c r="L75" s="513"/>
    </row>
    <row r="76" spans="1:12">
      <c r="A76" s="145" t="str">
        <f>IFERROR(VLOOKUP(B76,男子登録②!$P$2:$V$101,2,FALSE),"")</f>
        <v/>
      </c>
      <c r="B76" s="90"/>
      <c r="C76" s="93"/>
      <c r="D76" s="92"/>
      <c r="E76" s="512"/>
      <c r="F76" s="514"/>
      <c r="G76" s="139" t="str">
        <f>IFERROR(VLOOKUP(H76,女子登録②!$P$2:$V$101,2,FALSE),"")</f>
        <v/>
      </c>
      <c r="H76" s="90"/>
      <c r="I76" s="91"/>
      <c r="J76" s="92"/>
      <c r="K76" s="515"/>
      <c r="L76" s="514"/>
    </row>
    <row r="77" spans="1:12">
      <c r="A77" s="145" t="str">
        <f>IFERROR(VLOOKUP(B77,男子登録②!$P$2:$V$101,2,FALSE),"")</f>
        <v/>
      </c>
      <c r="B77" s="90"/>
      <c r="C77" s="91"/>
      <c r="D77" s="89"/>
      <c r="E77" s="515"/>
      <c r="F77" s="513"/>
      <c r="G77" s="139" t="str">
        <f>IFERROR(VLOOKUP(H77,女子登録②!$P$2:$V$101,2,FALSE),"")</f>
        <v/>
      </c>
      <c r="H77" s="90"/>
      <c r="I77" s="91"/>
      <c r="J77" s="89"/>
      <c r="K77" s="515"/>
      <c r="L77" s="513"/>
    </row>
    <row r="78" spans="1:12">
      <c r="A78" s="145" t="str">
        <f>IFERROR(VLOOKUP(B78,男子登録②!$P$2:$V$101,2,FALSE),"")</f>
        <v/>
      </c>
      <c r="B78" s="90"/>
      <c r="C78" s="91"/>
      <c r="D78" s="92"/>
      <c r="E78" s="515"/>
      <c r="F78" s="514"/>
      <c r="G78" s="139" t="str">
        <f>IFERROR(VLOOKUP(H78,女子登録②!$P$2:$V$101,2,FALSE),"")</f>
        <v/>
      </c>
      <c r="H78" s="90"/>
      <c r="I78" s="91"/>
      <c r="J78" s="92"/>
      <c r="K78" s="515"/>
      <c r="L78" s="514"/>
    </row>
    <row r="79" spans="1:12">
      <c r="A79" s="145" t="str">
        <f>IFERROR(VLOOKUP(B79,男子登録②!$P$2:$V$101,2,FALSE),"")</f>
        <v/>
      </c>
      <c r="B79" s="90"/>
      <c r="C79" s="93"/>
      <c r="D79" s="89"/>
      <c r="E79" s="512"/>
      <c r="F79" s="513"/>
      <c r="G79" s="139" t="str">
        <f>IFERROR(VLOOKUP(H79,女子登録②!$P$2:$V$101,2,FALSE),"")</f>
        <v/>
      </c>
      <c r="H79" s="90"/>
      <c r="I79" s="91"/>
      <c r="J79" s="89"/>
      <c r="K79" s="515"/>
      <c r="L79" s="513"/>
    </row>
    <row r="80" spans="1:12">
      <c r="A80" s="145" t="str">
        <f>IFERROR(VLOOKUP(B80,男子登録②!$P$2:$V$101,2,FALSE),"")</f>
        <v/>
      </c>
      <c r="B80" s="90"/>
      <c r="C80" s="93"/>
      <c r="D80" s="92"/>
      <c r="E80" s="512"/>
      <c r="F80" s="514"/>
      <c r="G80" s="139" t="str">
        <f>IFERROR(VLOOKUP(H80,女子登録②!$P$2:$V$101,2,FALSE),"")</f>
        <v/>
      </c>
      <c r="H80" s="90"/>
      <c r="I80" s="91"/>
      <c r="J80" s="92"/>
      <c r="K80" s="515"/>
      <c r="L80" s="514"/>
    </row>
    <row r="81" spans="1:12">
      <c r="A81" s="145" t="str">
        <f>IFERROR(VLOOKUP(B81,男子登録②!$P$2:$V$101,2,FALSE),"")</f>
        <v/>
      </c>
      <c r="B81" s="90"/>
      <c r="C81" s="91"/>
      <c r="D81" s="89"/>
      <c r="E81" s="515"/>
      <c r="F81" s="513"/>
      <c r="G81" s="139" t="str">
        <f>IFERROR(VLOOKUP(H81,女子登録②!$P$2:$V$101,2,FALSE),"")</f>
        <v/>
      </c>
      <c r="H81" s="90"/>
      <c r="I81" s="91"/>
      <c r="J81" s="89"/>
      <c r="K81" s="515"/>
      <c r="L81" s="513"/>
    </row>
    <row r="82" spans="1:12">
      <c r="A82" s="145" t="str">
        <f>IFERROR(VLOOKUP(B82,男子登録②!$P$2:$V$101,2,FALSE),"")</f>
        <v/>
      </c>
      <c r="B82" s="90"/>
      <c r="C82" s="91"/>
      <c r="D82" s="92"/>
      <c r="E82" s="515"/>
      <c r="F82" s="514"/>
      <c r="G82" s="139" t="str">
        <f>IFERROR(VLOOKUP(H82,女子登録②!$P$2:$V$101,2,FALSE),"")</f>
        <v/>
      </c>
      <c r="H82" s="90"/>
      <c r="I82" s="93"/>
      <c r="J82" s="92"/>
      <c r="K82" s="512"/>
      <c r="L82" s="514"/>
    </row>
    <row r="83" spans="1:12">
      <c r="A83" s="145" t="str">
        <f>IFERROR(VLOOKUP(B83,男子登録②!$P$2:$V$101,2,FALSE),"")</f>
        <v/>
      </c>
      <c r="B83" s="90"/>
      <c r="C83" s="93"/>
      <c r="D83" s="89"/>
      <c r="E83" s="512"/>
      <c r="F83" s="513"/>
      <c r="G83" s="139" t="str">
        <f>IFERROR(VLOOKUP(H83,女子登録②!$P$2:$V$101,2,FALSE),"")</f>
        <v/>
      </c>
      <c r="H83" s="90"/>
      <c r="I83" s="93"/>
      <c r="J83" s="89"/>
      <c r="K83" s="512"/>
      <c r="L83" s="513"/>
    </row>
    <row r="84" spans="1:12">
      <c r="A84" s="145" t="str">
        <f>IFERROR(VLOOKUP(B84,男子登録②!$P$2:$V$101,2,FALSE),"")</f>
        <v/>
      </c>
      <c r="B84" s="90"/>
      <c r="C84" s="93"/>
      <c r="D84" s="92"/>
      <c r="E84" s="512"/>
      <c r="F84" s="514"/>
      <c r="G84" s="139" t="str">
        <f>IFERROR(VLOOKUP(H84,女子登録②!$P$2:$V$101,2,FALSE),"")</f>
        <v/>
      </c>
      <c r="H84" s="90"/>
      <c r="I84" s="93"/>
      <c r="J84" s="92"/>
      <c r="K84" s="512"/>
      <c r="L84" s="514"/>
    </row>
    <row r="85" spans="1:12">
      <c r="A85" s="145" t="str">
        <f>IFERROR(VLOOKUP(B85,男子登録②!$P$2:$V$101,2,FALSE),"")</f>
        <v/>
      </c>
      <c r="B85" s="90"/>
      <c r="C85" s="91"/>
      <c r="D85" s="89"/>
      <c r="E85" s="515"/>
      <c r="F85" s="513"/>
      <c r="G85" s="139" t="str">
        <f>IFERROR(VLOOKUP(H85,女子登録②!$P$2:$V$101,2,FALSE),"")</f>
        <v/>
      </c>
      <c r="H85" s="90"/>
      <c r="I85" s="93"/>
      <c r="J85" s="89"/>
      <c r="K85" s="512"/>
      <c r="L85" s="513"/>
    </row>
    <row r="86" spans="1:12">
      <c r="A86" s="145" t="str">
        <f>IFERROR(VLOOKUP(B86,男子登録②!$P$2:$V$101,2,FALSE),"")</f>
        <v/>
      </c>
      <c r="B86" s="90"/>
      <c r="C86" s="91"/>
      <c r="D86" s="92"/>
      <c r="E86" s="515"/>
      <c r="F86" s="514"/>
      <c r="G86" s="139" t="str">
        <f>IFERROR(VLOOKUP(H86,女子登録②!$P$2:$V$101,2,FALSE),"")</f>
        <v/>
      </c>
      <c r="H86" s="90"/>
      <c r="I86" s="93"/>
      <c r="J86" s="92"/>
      <c r="K86" s="512"/>
      <c r="L86" s="514"/>
    </row>
    <row r="87" spans="1:12">
      <c r="A87" s="145" t="str">
        <f>IFERROR(VLOOKUP(B87,男子登録②!$P$2:$V$101,2,FALSE),"")</f>
        <v/>
      </c>
      <c r="B87" s="90"/>
      <c r="C87" s="93"/>
      <c r="D87" s="89"/>
      <c r="E87" s="512"/>
      <c r="F87" s="513"/>
      <c r="G87" s="139" t="str">
        <f>IFERROR(VLOOKUP(H87,女子登録②!$P$2:$V$101,2,FALSE),"")</f>
        <v/>
      </c>
      <c r="H87" s="90"/>
      <c r="I87" s="93"/>
      <c r="J87" s="89"/>
      <c r="K87" s="512"/>
      <c r="L87" s="513"/>
    </row>
    <row r="88" spans="1:12">
      <c r="A88" s="145" t="str">
        <f>IFERROR(VLOOKUP(B88,男子登録②!$P$2:$V$101,2,FALSE),"")</f>
        <v/>
      </c>
      <c r="B88" s="90"/>
      <c r="C88" s="93"/>
      <c r="D88" s="92"/>
      <c r="E88" s="512"/>
      <c r="F88" s="514"/>
      <c r="G88" s="139" t="str">
        <f>IFERROR(VLOOKUP(H88,女子登録②!$P$2:$V$101,2,FALSE),"")</f>
        <v/>
      </c>
      <c r="H88" s="90"/>
      <c r="I88" s="93"/>
      <c r="J88" s="92"/>
      <c r="K88" s="512"/>
      <c r="L88" s="514"/>
    </row>
    <row r="89" spans="1:12">
      <c r="A89" s="145" t="str">
        <f>IFERROR(VLOOKUP(B89,男子登録②!$P$2:$V$101,2,FALSE),"")</f>
        <v/>
      </c>
      <c r="B89" s="90"/>
      <c r="C89" s="91"/>
      <c r="D89" s="89"/>
      <c r="E89" s="515"/>
      <c r="F89" s="513"/>
      <c r="G89" s="139" t="str">
        <f>IFERROR(VLOOKUP(H89,女子登録②!$P$2:$V$101,2,FALSE),"")</f>
        <v/>
      </c>
      <c r="H89" s="90"/>
      <c r="I89" s="93"/>
      <c r="J89" s="89"/>
      <c r="K89" s="512"/>
      <c r="L89" s="513"/>
    </row>
    <row r="90" spans="1:12">
      <c r="A90" s="145" t="str">
        <f>IFERROR(VLOOKUP(B90,男子登録②!$P$2:$V$101,2,FALSE),"")</f>
        <v/>
      </c>
      <c r="B90" s="90"/>
      <c r="C90" s="91"/>
      <c r="D90" s="92"/>
      <c r="E90" s="515"/>
      <c r="F90" s="514"/>
      <c r="G90" s="139" t="str">
        <f>IFERROR(VLOOKUP(H90,女子登録②!$P$2:$V$101,2,FALSE),"")</f>
        <v/>
      </c>
      <c r="H90" s="90"/>
      <c r="I90" s="93"/>
      <c r="J90" s="92"/>
      <c r="K90" s="512"/>
      <c r="L90" s="514"/>
    </row>
    <row r="91" spans="1:12">
      <c r="A91" s="145" t="str">
        <f>IFERROR(VLOOKUP(B91,男子登録②!$P$2:$V$101,2,FALSE),"")</f>
        <v/>
      </c>
      <c r="B91" s="90"/>
      <c r="C91" s="93"/>
      <c r="D91" s="89"/>
      <c r="E91" s="512"/>
      <c r="F91" s="513"/>
      <c r="G91" s="139" t="str">
        <f>IFERROR(VLOOKUP(H91,女子登録②!$P$2:$V$101,2,FALSE),"")</f>
        <v/>
      </c>
      <c r="H91" s="90"/>
      <c r="I91" s="93"/>
      <c r="J91" s="89"/>
      <c r="K91" s="512"/>
      <c r="L91" s="513"/>
    </row>
    <row r="92" spans="1:12">
      <c r="A92" s="145" t="str">
        <f>IFERROR(VLOOKUP(B92,男子登録②!$P$2:$V$101,2,FALSE),"")</f>
        <v/>
      </c>
      <c r="B92" s="90"/>
      <c r="C92" s="93"/>
      <c r="D92" s="92"/>
      <c r="E92" s="512"/>
      <c r="F92" s="514"/>
      <c r="G92" s="139" t="str">
        <f>IFERROR(VLOOKUP(H92,女子登録②!$P$2:$V$101,2,FALSE),"")</f>
        <v/>
      </c>
      <c r="H92" s="90"/>
      <c r="I92" s="91"/>
      <c r="J92" s="92"/>
      <c r="K92" s="515"/>
      <c r="L92" s="514"/>
    </row>
    <row r="93" spans="1:12">
      <c r="A93" s="145" t="str">
        <f>IFERROR(VLOOKUP(B93,男子登録②!$P$2:$V$101,2,FALSE),"")</f>
        <v/>
      </c>
      <c r="B93" s="90"/>
      <c r="C93" s="93"/>
      <c r="D93" s="89"/>
      <c r="E93" s="512"/>
      <c r="F93" s="513"/>
      <c r="G93" s="139" t="str">
        <f>IFERROR(VLOOKUP(H93,女子登録②!$P$2:$V$101,2,FALSE),"")</f>
        <v/>
      </c>
      <c r="H93" s="90"/>
      <c r="I93" s="91"/>
      <c r="J93" s="89"/>
      <c r="K93" s="515"/>
      <c r="L93" s="513"/>
    </row>
    <row r="94" spans="1:12">
      <c r="A94" s="145" t="str">
        <f>IFERROR(VLOOKUP(B94,男子登録②!$P$2:$V$101,2,FALSE),"")</f>
        <v/>
      </c>
      <c r="B94" s="90"/>
      <c r="C94" s="93"/>
      <c r="D94" s="92"/>
      <c r="E94" s="512"/>
      <c r="F94" s="514"/>
      <c r="G94" s="139" t="str">
        <f>IFERROR(VLOOKUP(H94,女子登録②!$P$2:$V$101,2,FALSE),"")</f>
        <v/>
      </c>
      <c r="H94" s="90"/>
      <c r="I94" s="91"/>
      <c r="J94" s="92"/>
      <c r="K94" s="515"/>
      <c r="L94" s="514"/>
    </row>
    <row r="95" spans="1:12">
      <c r="A95" s="145" t="str">
        <f>IFERROR(VLOOKUP(B95,男子登録②!$P$2:$V$101,2,FALSE),"")</f>
        <v/>
      </c>
      <c r="B95" s="90"/>
      <c r="C95" s="93"/>
      <c r="D95" s="89"/>
      <c r="E95" s="512"/>
      <c r="F95" s="513"/>
      <c r="G95" s="139" t="str">
        <f>IFERROR(VLOOKUP(H95,女子登録②!$P$2:$V$101,2,FALSE),"")</f>
        <v/>
      </c>
      <c r="H95" s="90"/>
      <c r="I95" s="91"/>
      <c r="J95" s="89"/>
      <c r="K95" s="515"/>
      <c r="L95" s="513"/>
    </row>
    <row r="96" spans="1:12">
      <c r="A96" s="145" t="str">
        <f>IFERROR(VLOOKUP(B96,男子登録②!$P$2:$V$101,2,FALSE),"")</f>
        <v/>
      </c>
      <c r="B96" s="90"/>
      <c r="C96" s="93"/>
      <c r="D96" s="92"/>
      <c r="E96" s="512"/>
      <c r="F96" s="514"/>
      <c r="G96" s="139" t="str">
        <f>IFERROR(VLOOKUP(H96,女子登録②!$P$2:$V$101,2,FALSE),"")</f>
        <v/>
      </c>
      <c r="H96" s="90"/>
      <c r="I96" s="91"/>
      <c r="J96" s="92"/>
      <c r="K96" s="515"/>
      <c r="L96" s="514"/>
    </row>
    <row r="97" spans="1:12">
      <c r="A97" s="145" t="str">
        <f>IFERROR(VLOOKUP(B97,男子登録②!$P$2:$V$101,2,FALSE),"")</f>
        <v/>
      </c>
      <c r="B97" s="90"/>
      <c r="C97" s="93"/>
      <c r="D97" s="89"/>
      <c r="E97" s="512"/>
      <c r="F97" s="513"/>
      <c r="G97" s="139" t="str">
        <f>IFERROR(VLOOKUP(H97,女子登録②!$P$2:$V$101,2,FALSE),"")</f>
        <v/>
      </c>
      <c r="H97" s="90"/>
      <c r="I97" s="91"/>
      <c r="J97" s="89"/>
      <c r="K97" s="515"/>
      <c r="L97" s="513"/>
    </row>
    <row r="98" spans="1:12">
      <c r="A98" s="145" t="str">
        <f>IFERROR(VLOOKUP(B98,男子登録②!$P$2:$V$101,2,FALSE),"")</f>
        <v/>
      </c>
      <c r="B98" s="90"/>
      <c r="C98" s="93"/>
      <c r="D98" s="92"/>
      <c r="E98" s="512"/>
      <c r="F98" s="514"/>
      <c r="G98" s="139" t="str">
        <f>IFERROR(VLOOKUP(H98,女子登録②!$P$2:$V$101,2,FALSE),"")</f>
        <v/>
      </c>
      <c r="H98" s="90"/>
      <c r="I98" s="91"/>
      <c r="J98" s="92"/>
      <c r="K98" s="515"/>
      <c r="L98" s="514"/>
    </row>
    <row r="99" spans="1:12">
      <c r="A99" s="145" t="str">
        <f>IFERROR(VLOOKUP(B99,男子登録②!$P$2:$V$101,2,FALSE),"")</f>
        <v/>
      </c>
      <c r="B99" s="90"/>
      <c r="C99" s="93"/>
      <c r="D99" s="89"/>
      <c r="E99" s="512"/>
      <c r="F99" s="513"/>
      <c r="G99" s="139" t="str">
        <f>IFERROR(VLOOKUP(H99,女子登録②!$P$2:$V$101,2,FALSE),"")</f>
        <v/>
      </c>
      <c r="H99" s="90"/>
      <c r="I99" s="91"/>
      <c r="J99" s="89"/>
      <c r="K99" s="515"/>
      <c r="L99" s="513"/>
    </row>
    <row r="100" spans="1:12">
      <c r="A100" s="145" t="str">
        <f>IFERROR(VLOOKUP(B100,男子登録②!$P$2:$V$101,2,FALSE),"")</f>
        <v/>
      </c>
      <c r="B100" s="90"/>
      <c r="C100" s="93"/>
      <c r="D100" s="92"/>
      <c r="E100" s="512"/>
      <c r="F100" s="514"/>
      <c r="G100" s="139" t="str">
        <f>IFERROR(VLOOKUP(H100,女子登録②!$P$2:$V$101,2,FALSE),"")</f>
        <v/>
      </c>
      <c r="H100" s="90"/>
      <c r="I100" s="91"/>
      <c r="J100" s="92"/>
      <c r="K100" s="515"/>
      <c r="L100" s="514"/>
    </row>
    <row r="101" spans="1:12">
      <c r="A101" s="145" t="str">
        <f>IFERROR(VLOOKUP(B101,男子登録②!$P$2:$V$101,2,FALSE),"")</f>
        <v/>
      </c>
      <c r="B101" s="90"/>
      <c r="C101" s="93"/>
      <c r="D101" s="89"/>
      <c r="E101" s="512"/>
      <c r="F101" s="513"/>
      <c r="G101" s="139" t="str">
        <f>IFERROR(VLOOKUP(H101,女子登録②!$P$2:$V$101,2,FALSE),"")</f>
        <v/>
      </c>
      <c r="H101" s="90"/>
      <c r="I101" s="91"/>
      <c r="J101" s="89"/>
      <c r="K101" s="515"/>
      <c r="L101" s="513"/>
    </row>
    <row r="102" spans="1:12">
      <c r="A102" s="145" t="str">
        <f>IFERROR(VLOOKUP(B102,男子登録②!$P$2:$V$101,2,FALSE),"")</f>
        <v/>
      </c>
      <c r="B102" s="90"/>
      <c r="C102" s="91"/>
      <c r="D102" s="92"/>
      <c r="E102" s="515"/>
      <c r="F102" s="514"/>
      <c r="G102" s="139" t="str">
        <f>IFERROR(VLOOKUP(H102,女子登録②!$P$2:$V$101,2,FALSE),"")</f>
        <v/>
      </c>
      <c r="H102" s="90"/>
      <c r="I102" s="93"/>
      <c r="J102" s="92"/>
      <c r="K102" s="512"/>
      <c r="L102" s="514"/>
    </row>
    <row r="103" spans="1:12">
      <c r="A103" s="145" t="str">
        <f>IFERROR(VLOOKUP(B103,男子登録②!$P$2:$V$101,2,FALSE),"")</f>
        <v/>
      </c>
      <c r="B103" s="90"/>
      <c r="C103" s="91"/>
      <c r="D103" s="89"/>
      <c r="E103" s="515"/>
      <c r="F103" s="513"/>
      <c r="G103" s="139" t="str">
        <f>IFERROR(VLOOKUP(H103,女子登録②!$P$2:$V$101,2,FALSE),"")</f>
        <v/>
      </c>
      <c r="H103" s="90"/>
      <c r="I103" s="93"/>
      <c r="J103" s="89"/>
      <c r="K103" s="512"/>
      <c r="L103" s="513"/>
    </row>
    <row r="104" spans="1:12">
      <c r="A104" s="145" t="str">
        <f>IFERROR(VLOOKUP(B104,男子登録②!$P$2:$V$101,2,FALSE),"")</f>
        <v/>
      </c>
      <c r="B104" s="90"/>
      <c r="C104" s="91"/>
      <c r="D104" s="92"/>
      <c r="E104" s="515"/>
      <c r="F104" s="514"/>
      <c r="G104" s="139" t="str">
        <f>IFERROR(VLOOKUP(H104,女子登録②!$P$2:$V$101,2,FALSE),"")</f>
        <v/>
      </c>
      <c r="H104" s="90"/>
      <c r="I104" s="93"/>
      <c r="J104" s="92"/>
      <c r="K104" s="512"/>
      <c r="L104" s="514"/>
    </row>
    <row r="105" spans="1:12">
      <c r="A105" s="145" t="str">
        <f>IFERROR(VLOOKUP(B105,男子登録②!$P$2:$V$101,2,FALSE),"")</f>
        <v/>
      </c>
      <c r="B105" s="90"/>
      <c r="C105" s="91"/>
      <c r="D105" s="89"/>
      <c r="E105" s="515"/>
      <c r="F105" s="513"/>
      <c r="G105" s="139" t="str">
        <f>IFERROR(VLOOKUP(H105,女子登録②!$P$2:$V$101,2,FALSE),"")</f>
        <v/>
      </c>
      <c r="H105" s="90"/>
      <c r="I105" s="93"/>
      <c r="J105" s="89"/>
      <c r="K105" s="512"/>
      <c r="L105" s="513"/>
    </row>
    <row r="106" spans="1:12">
      <c r="A106" s="145" t="str">
        <f>IFERROR(VLOOKUP(B106,男子登録②!$P$2:$V$101,2,FALSE),"")</f>
        <v/>
      </c>
      <c r="B106" s="90"/>
      <c r="C106" s="91"/>
      <c r="D106" s="92"/>
      <c r="E106" s="515"/>
      <c r="F106" s="514"/>
      <c r="G106" s="139" t="str">
        <f>IFERROR(VLOOKUP(H106,女子登録②!$P$2:$V$101,2,FALSE),"")</f>
        <v/>
      </c>
      <c r="H106" s="90"/>
      <c r="I106" s="93"/>
      <c r="J106" s="92"/>
      <c r="K106" s="512"/>
      <c r="L106" s="514"/>
    </row>
    <row r="107" spans="1:12">
      <c r="A107" s="145" t="str">
        <f>IFERROR(VLOOKUP(B107,男子登録②!$P$2:$V$101,2,FALSE),"")</f>
        <v/>
      </c>
      <c r="B107" s="90"/>
      <c r="C107" s="91"/>
      <c r="D107" s="89"/>
      <c r="E107" s="515"/>
      <c r="F107" s="513"/>
      <c r="G107" s="139" t="str">
        <f>IFERROR(VLOOKUP(H107,女子登録②!$P$2:$V$101,2,FALSE),"")</f>
        <v/>
      </c>
      <c r="H107" s="90"/>
      <c r="I107" s="93"/>
      <c r="J107" s="89"/>
      <c r="K107" s="512"/>
      <c r="L107" s="513"/>
    </row>
    <row r="108" spans="1:12">
      <c r="A108" s="145" t="str">
        <f>IFERROR(VLOOKUP(B108,男子登録②!$P$2:$V$101,2,FALSE),"")</f>
        <v/>
      </c>
      <c r="B108" s="90"/>
      <c r="C108" s="91"/>
      <c r="D108" s="92"/>
      <c r="E108" s="515"/>
      <c r="F108" s="514"/>
      <c r="G108" s="139" t="str">
        <f>IFERROR(VLOOKUP(H108,女子登録②!$P$2:$V$101,2,FALSE),"")</f>
        <v/>
      </c>
      <c r="H108" s="90"/>
      <c r="I108" s="93"/>
      <c r="J108" s="92"/>
      <c r="K108" s="512"/>
      <c r="L108" s="514"/>
    </row>
    <row r="109" spans="1:12">
      <c r="A109" s="145" t="str">
        <f>IFERROR(VLOOKUP(B109,男子登録②!$P$2:$V$101,2,FALSE),"")</f>
        <v/>
      </c>
      <c r="B109" s="90"/>
      <c r="C109" s="91"/>
      <c r="D109" s="89"/>
      <c r="E109" s="515"/>
      <c r="F109" s="513"/>
      <c r="G109" s="139" t="str">
        <f>IFERROR(VLOOKUP(H109,女子登録②!$P$2:$V$101,2,FALSE),"")</f>
        <v/>
      </c>
      <c r="H109" s="90"/>
      <c r="I109" s="93"/>
      <c r="J109" s="89"/>
      <c r="K109" s="512"/>
      <c r="L109" s="513"/>
    </row>
    <row r="110" spans="1:12">
      <c r="A110" s="145" t="str">
        <f>IFERROR(VLOOKUP(B110,男子登録②!$P$2:$V$101,2,FALSE),"")</f>
        <v/>
      </c>
      <c r="B110" s="90"/>
      <c r="C110" s="91"/>
      <c r="D110" s="92"/>
      <c r="E110" s="515"/>
      <c r="F110" s="514"/>
      <c r="G110" s="139" t="str">
        <f>IFERROR(VLOOKUP(H110,女子登録②!$P$2:$V$101,2,FALSE),"")</f>
        <v/>
      </c>
      <c r="H110" s="90"/>
      <c r="I110" s="93"/>
      <c r="J110" s="92"/>
      <c r="K110" s="512"/>
      <c r="L110" s="514"/>
    </row>
    <row r="111" spans="1:12">
      <c r="A111" s="145" t="str">
        <f>IFERROR(VLOOKUP(B111,男子登録②!$P$2:$V$101,2,FALSE),"")</f>
        <v/>
      </c>
      <c r="B111" s="90"/>
      <c r="C111" s="91"/>
      <c r="D111" s="89"/>
      <c r="E111" s="515"/>
      <c r="F111" s="513"/>
      <c r="G111" s="139" t="str">
        <f>IFERROR(VLOOKUP(H111,女子登録②!$P$2:$V$101,2,FALSE),"")</f>
        <v/>
      </c>
      <c r="H111" s="90"/>
      <c r="I111" s="93"/>
      <c r="J111" s="89"/>
      <c r="K111" s="512"/>
      <c r="L111" s="513"/>
    </row>
    <row r="113" spans="1:12" hidden="1"/>
    <row r="114" spans="1:12" hidden="1">
      <c r="A114" s="22">
        <f>男子登録②!Q2</f>
        <v>0</v>
      </c>
      <c r="B114" s="22" t="str">
        <f>男子登録②!P2</f>
        <v xml:space="preserve"> </v>
      </c>
      <c r="C114" s="167">
        <v>2</v>
      </c>
      <c r="D114" s="167" t="s">
        <v>55</v>
      </c>
      <c r="F114" s="22">
        <v>0</v>
      </c>
      <c r="G114" s="22">
        <f>女子登録②!Q2</f>
        <v>0</v>
      </c>
      <c r="H114" s="22" t="str">
        <f>女子登録②!P2</f>
        <v xml:space="preserve"> </v>
      </c>
      <c r="I114" s="167">
        <v>22</v>
      </c>
      <c r="J114" s="167" t="s">
        <v>55</v>
      </c>
    </row>
    <row r="115" spans="1:12" hidden="1">
      <c r="A115" s="22">
        <f>男子登録②!Q3</f>
        <v>0</v>
      </c>
      <c r="B115" s="22" t="str">
        <f>男子登録②!P3</f>
        <v xml:space="preserve"> </v>
      </c>
      <c r="C115" s="167">
        <v>3</v>
      </c>
      <c r="D115" s="167" t="s">
        <v>56</v>
      </c>
      <c r="F115" s="22">
        <v>0</v>
      </c>
      <c r="G115" s="22">
        <f>女子登録②!Q3</f>
        <v>0</v>
      </c>
      <c r="H115" s="22" t="str">
        <f>女子登録②!P3</f>
        <v xml:space="preserve"> </v>
      </c>
      <c r="I115" s="167">
        <v>23</v>
      </c>
      <c r="J115" s="167" t="s">
        <v>56</v>
      </c>
    </row>
    <row r="116" spans="1:12" hidden="1">
      <c r="A116" s="22">
        <f>男子登録②!Q4</f>
        <v>0</v>
      </c>
      <c r="B116" s="22" t="str">
        <f>男子登録②!P4</f>
        <v xml:space="preserve"> </v>
      </c>
      <c r="C116" s="167">
        <v>5</v>
      </c>
      <c r="D116" s="167" t="s">
        <v>176</v>
      </c>
      <c r="F116" s="22">
        <v>0</v>
      </c>
      <c r="G116" s="22">
        <f>女子登録②!Q4</f>
        <v>0</v>
      </c>
      <c r="H116" s="22" t="str">
        <f>女子登録②!P4</f>
        <v xml:space="preserve"> </v>
      </c>
      <c r="I116" s="167">
        <v>25</v>
      </c>
      <c r="J116" s="167" t="s">
        <v>176</v>
      </c>
    </row>
    <row r="117" spans="1:12" hidden="1">
      <c r="A117" s="22">
        <f>男子登録②!Q5</f>
        <v>0</v>
      </c>
      <c r="B117" s="22" t="str">
        <f>男子登録②!P5</f>
        <v xml:space="preserve"> </v>
      </c>
      <c r="C117" s="167">
        <v>6</v>
      </c>
      <c r="D117" s="167" t="s">
        <v>177</v>
      </c>
      <c r="F117" s="22">
        <v>0</v>
      </c>
      <c r="G117" s="22">
        <f>女子登録②!Q5</f>
        <v>0</v>
      </c>
      <c r="H117" s="22" t="str">
        <f>女子登録②!P5</f>
        <v xml:space="preserve"> </v>
      </c>
      <c r="I117" s="167">
        <v>27</v>
      </c>
      <c r="J117" s="167" t="s">
        <v>126</v>
      </c>
    </row>
    <row r="118" spans="1:12" hidden="1">
      <c r="A118" s="22">
        <f>男子登録②!Q6</f>
        <v>0</v>
      </c>
      <c r="B118" s="22" t="str">
        <f>男子登録②!P6</f>
        <v xml:space="preserve"> </v>
      </c>
      <c r="C118" s="167">
        <v>7</v>
      </c>
      <c r="D118" s="167" t="s">
        <v>126</v>
      </c>
      <c r="F118" s="22">
        <v>0</v>
      </c>
      <c r="G118" s="22">
        <f>女子登録②!Q6</f>
        <v>0</v>
      </c>
      <c r="H118" s="22" t="str">
        <f>女子登録②!P6</f>
        <v xml:space="preserve"> </v>
      </c>
      <c r="I118" s="167">
        <v>28</v>
      </c>
      <c r="J118" s="167" t="s">
        <v>180</v>
      </c>
    </row>
    <row r="119" spans="1:12" hidden="1">
      <c r="A119" s="22">
        <f>男子登録②!Q7</f>
        <v>0</v>
      </c>
      <c r="B119" s="22" t="str">
        <f>男子登録②!P7</f>
        <v xml:space="preserve"> </v>
      </c>
      <c r="C119" s="167">
        <v>9</v>
      </c>
      <c r="D119" s="167" t="s">
        <v>73</v>
      </c>
      <c r="F119" s="22">
        <v>0</v>
      </c>
      <c r="G119" s="22">
        <f>女子登録②!Q7</f>
        <v>0</v>
      </c>
      <c r="H119" s="22" t="str">
        <f>女子登録②!P7</f>
        <v xml:space="preserve"> </v>
      </c>
      <c r="I119" s="167">
        <v>29</v>
      </c>
      <c r="J119" s="167" t="s">
        <v>125</v>
      </c>
    </row>
    <row r="120" spans="1:12" hidden="1">
      <c r="A120" s="22">
        <f>男子登録②!Q8</f>
        <v>0</v>
      </c>
      <c r="B120" s="22" t="str">
        <f>男子登録②!P8</f>
        <v xml:space="preserve"> </v>
      </c>
      <c r="C120" s="167">
        <v>10</v>
      </c>
      <c r="D120" s="167" t="s">
        <v>178</v>
      </c>
      <c r="F120" s="22">
        <v>0</v>
      </c>
      <c r="G120" s="22">
        <f>女子登録②!Q8</f>
        <v>0</v>
      </c>
      <c r="H120" s="22" t="str">
        <f>女子登録②!P8</f>
        <v xml:space="preserve"> </v>
      </c>
      <c r="I120" s="167">
        <v>30</v>
      </c>
      <c r="J120" s="167" t="s">
        <v>124</v>
      </c>
    </row>
    <row r="121" spans="1:12" hidden="1">
      <c r="A121" s="22">
        <f>男子登録②!Q9</f>
        <v>0</v>
      </c>
      <c r="B121" s="22" t="str">
        <f>男子登録②!P9</f>
        <v xml:space="preserve"> </v>
      </c>
      <c r="C121" s="167">
        <v>11</v>
      </c>
      <c r="D121" s="167" t="s">
        <v>179</v>
      </c>
      <c r="F121" s="22">
        <v>0</v>
      </c>
      <c r="G121" s="22">
        <f>女子登録②!Q9</f>
        <v>0</v>
      </c>
      <c r="H121" s="22" t="str">
        <f>女子登録②!P9</f>
        <v xml:space="preserve"> </v>
      </c>
      <c r="I121" s="167">
        <v>31</v>
      </c>
      <c r="J121" s="167" t="s">
        <v>1406</v>
      </c>
    </row>
    <row r="122" spans="1:12" hidden="1">
      <c r="A122" s="22">
        <f>男子登録②!Q10</f>
        <v>0</v>
      </c>
      <c r="B122" s="22" t="str">
        <f>男子登録②!P10</f>
        <v xml:space="preserve"> </v>
      </c>
      <c r="C122" s="167">
        <v>12</v>
      </c>
      <c r="D122" s="167" t="s">
        <v>124</v>
      </c>
      <c r="F122" s="22">
        <v>0</v>
      </c>
      <c r="G122" s="22">
        <f>女子登録②!Q10</f>
        <v>0</v>
      </c>
      <c r="H122" s="22" t="str">
        <f>女子登録②!P10</f>
        <v xml:space="preserve"> </v>
      </c>
      <c r="I122" s="167">
        <v>35</v>
      </c>
      <c r="J122" s="167" t="s">
        <v>75</v>
      </c>
      <c r="K122" s="22">
        <v>0</v>
      </c>
      <c r="L122" s="22">
        <v>0</v>
      </c>
    </row>
    <row r="123" spans="1:12" hidden="1">
      <c r="A123" s="22">
        <f>男子登録②!Q11</f>
        <v>0</v>
      </c>
      <c r="B123" s="22" t="str">
        <f>男子登録②!P11</f>
        <v xml:space="preserve"> </v>
      </c>
      <c r="C123" s="167">
        <v>13</v>
      </c>
      <c r="D123" s="167" t="s">
        <v>65</v>
      </c>
      <c r="F123" s="22">
        <v>0</v>
      </c>
      <c r="G123" s="22">
        <f>女子登録②!Q11</f>
        <v>0</v>
      </c>
      <c r="H123" s="22" t="str">
        <f>女子登録②!P11</f>
        <v xml:space="preserve"> </v>
      </c>
      <c r="I123" s="167">
        <v>36</v>
      </c>
      <c r="J123" s="167" t="s">
        <v>66</v>
      </c>
      <c r="K123" s="22">
        <v>0</v>
      </c>
      <c r="L123" s="22">
        <v>0</v>
      </c>
    </row>
    <row r="124" spans="1:12" hidden="1">
      <c r="A124" s="22">
        <f>男子登録②!Q12</f>
        <v>0</v>
      </c>
      <c r="B124" s="22" t="str">
        <f>男子登録②!P12</f>
        <v xml:space="preserve"> </v>
      </c>
      <c r="C124" s="167">
        <v>17</v>
      </c>
      <c r="D124" s="167" t="s">
        <v>75</v>
      </c>
      <c r="F124" s="22">
        <v>0</v>
      </c>
      <c r="G124" s="22">
        <f>女子登録②!Q12</f>
        <v>0</v>
      </c>
      <c r="H124" s="22" t="str">
        <f>女子登録②!P12</f>
        <v xml:space="preserve"> </v>
      </c>
      <c r="I124" s="167">
        <v>38</v>
      </c>
      <c r="J124" s="167" t="s">
        <v>72</v>
      </c>
    </row>
    <row r="125" spans="1:12" hidden="1">
      <c r="A125" s="22">
        <f>男子登録②!Q13</f>
        <v>0</v>
      </c>
      <c r="B125" s="22" t="str">
        <f>男子登録②!P13</f>
        <v xml:space="preserve"> </v>
      </c>
      <c r="C125" s="167">
        <v>18</v>
      </c>
      <c r="D125" s="167" t="s">
        <v>66</v>
      </c>
      <c r="F125" s="22">
        <v>0</v>
      </c>
      <c r="G125" s="22">
        <f>女子登録②!Q13</f>
        <v>0</v>
      </c>
      <c r="H125" s="22" t="str">
        <f>女子登録②!P13</f>
        <v xml:space="preserve"> </v>
      </c>
    </row>
    <row r="126" spans="1:12" hidden="1">
      <c r="A126" s="22">
        <f>男子登録②!Q14</f>
        <v>0</v>
      </c>
      <c r="B126" s="22" t="str">
        <f>男子登録②!P14</f>
        <v xml:space="preserve"> </v>
      </c>
      <c r="C126" s="167">
        <v>20</v>
      </c>
      <c r="D126" s="167" t="s">
        <v>72</v>
      </c>
      <c r="F126" s="22">
        <v>0</v>
      </c>
      <c r="G126" s="22">
        <f>女子登録②!Q14</f>
        <v>0</v>
      </c>
      <c r="H126" s="22" t="str">
        <f>女子登録②!P14</f>
        <v xml:space="preserve"> </v>
      </c>
    </row>
    <row r="127" spans="1:12" hidden="1">
      <c r="A127" s="22">
        <f>男子登録②!Q15</f>
        <v>0</v>
      </c>
      <c r="B127" s="22" t="str">
        <f>男子登録②!P15</f>
        <v xml:space="preserve"> </v>
      </c>
      <c r="F127" s="22">
        <v>0</v>
      </c>
      <c r="G127" s="22">
        <f>女子登録②!Q15</f>
        <v>0</v>
      </c>
      <c r="H127" s="22" t="str">
        <f>女子登録②!P15</f>
        <v xml:space="preserve"> </v>
      </c>
    </row>
    <row r="128" spans="1:12" hidden="1">
      <c r="A128" s="22">
        <f>男子登録②!Q16</f>
        <v>0</v>
      </c>
      <c r="B128" s="22" t="str">
        <f>男子登録②!P16</f>
        <v xml:space="preserve"> </v>
      </c>
      <c r="G128" s="22">
        <f>女子登録②!Q16</f>
        <v>0</v>
      </c>
      <c r="H128" s="22" t="str">
        <f>女子登録②!P16</f>
        <v xml:space="preserve"> </v>
      </c>
    </row>
    <row r="129" spans="1:8" hidden="1">
      <c r="A129" s="22">
        <f>男子登録②!Q17</f>
        <v>0</v>
      </c>
      <c r="B129" s="22" t="str">
        <f>男子登録②!P17</f>
        <v xml:space="preserve"> </v>
      </c>
      <c r="G129" s="22">
        <f>女子登録②!Q17</f>
        <v>0</v>
      </c>
      <c r="H129" s="22" t="str">
        <f>女子登録②!P17</f>
        <v xml:space="preserve"> </v>
      </c>
    </row>
    <row r="130" spans="1:8" hidden="1">
      <c r="A130" s="22">
        <f>男子登録②!Q18</f>
        <v>0</v>
      </c>
      <c r="B130" s="22" t="str">
        <f>男子登録②!P18</f>
        <v xml:space="preserve"> </v>
      </c>
      <c r="G130" s="22">
        <f>女子登録②!Q18</f>
        <v>0</v>
      </c>
      <c r="H130" s="22" t="str">
        <f>女子登録②!P18</f>
        <v xml:space="preserve"> </v>
      </c>
    </row>
    <row r="131" spans="1:8" hidden="1">
      <c r="A131" s="22">
        <f>男子登録②!Q19</f>
        <v>0</v>
      </c>
      <c r="B131" s="22" t="str">
        <f>男子登録②!P19</f>
        <v xml:space="preserve"> </v>
      </c>
      <c r="G131" s="22">
        <f>女子登録②!Q19</f>
        <v>0</v>
      </c>
      <c r="H131" s="22" t="str">
        <f>女子登録②!P19</f>
        <v xml:space="preserve"> </v>
      </c>
    </row>
    <row r="132" spans="1:8" hidden="1">
      <c r="A132" s="22">
        <f>男子登録②!Q20</f>
        <v>0</v>
      </c>
      <c r="B132" s="22" t="str">
        <f>男子登録②!P20</f>
        <v xml:space="preserve"> </v>
      </c>
      <c r="G132" s="22">
        <f>女子登録②!Q20</f>
        <v>0</v>
      </c>
      <c r="H132" s="22" t="str">
        <f>女子登録②!P20</f>
        <v xml:space="preserve"> </v>
      </c>
    </row>
    <row r="133" spans="1:8" hidden="1">
      <c r="A133" s="22">
        <f>男子登録②!Q21</f>
        <v>0</v>
      </c>
      <c r="B133" s="22" t="str">
        <f>男子登録②!P21</f>
        <v xml:space="preserve"> </v>
      </c>
      <c r="G133" s="22">
        <f>女子登録②!Q21</f>
        <v>0</v>
      </c>
      <c r="H133" s="22" t="str">
        <f>女子登録②!P21</f>
        <v xml:space="preserve"> </v>
      </c>
    </row>
    <row r="134" spans="1:8" hidden="1">
      <c r="A134" s="22">
        <f>男子登録②!Q22</f>
        <v>0</v>
      </c>
      <c r="B134" s="22" t="str">
        <f>男子登録②!P22</f>
        <v xml:space="preserve"> </v>
      </c>
      <c r="G134" s="22">
        <f>女子登録②!Q22</f>
        <v>0</v>
      </c>
      <c r="H134" s="22" t="str">
        <f>女子登録②!P22</f>
        <v xml:space="preserve"> </v>
      </c>
    </row>
    <row r="135" spans="1:8" hidden="1">
      <c r="A135" s="22">
        <f>男子登録②!Q23</f>
        <v>0</v>
      </c>
      <c r="B135" s="22" t="str">
        <f>男子登録②!P23</f>
        <v xml:space="preserve"> </v>
      </c>
      <c r="G135" s="22">
        <f>女子登録②!Q23</f>
        <v>0</v>
      </c>
      <c r="H135" s="22" t="str">
        <f>女子登録②!P23</f>
        <v xml:space="preserve"> </v>
      </c>
    </row>
    <row r="136" spans="1:8" hidden="1">
      <c r="A136" s="22">
        <f>男子登録②!Q24</f>
        <v>0</v>
      </c>
      <c r="B136" s="22" t="str">
        <f>男子登録②!P24</f>
        <v xml:space="preserve"> </v>
      </c>
      <c r="G136" s="22">
        <f>女子登録②!Q24</f>
        <v>0</v>
      </c>
      <c r="H136" s="22" t="str">
        <f>女子登録②!P24</f>
        <v xml:space="preserve"> </v>
      </c>
    </row>
    <row r="137" spans="1:8" hidden="1">
      <c r="A137" s="22">
        <f>男子登録②!Q25</f>
        <v>0</v>
      </c>
      <c r="B137" s="22" t="str">
        <f>男子登録②!P25</f>
        <v xml:space="preserve"> </v>
      </c>
      <c r="G137" s="22">
        <f>女子登録②!Q25</f>
        <v>0</v>
      </c>
      <c r="H137" s="22" t="str">
        <f>女子登録②!P25</f>
        <v xml:space="preserve"> </v>
      </c>
    </row>
    <row r="138" spans="1:8" hidden="1">
      <c r="A138" s="22">
        <f>男子登録②!Q26</f>
        <v>0</v>
      </c>
      <c r="B138" s="22" t="str">
        <f>男子登録②!P26</f>
        <v xml:space="preserve"> </v>
      </c>
      <c r="G138" s="22">
        <f>女子登録②!Q26</f>
        <v>0</v>
      </c>
      <c r="H138" s="22" t="str">
        <f>女子登録②!P26</f>
        <v xml:space="preserve"> </v>
      </c>
    </row>
    <row r="139" spans="1:8" hidden="1">
      <c r="A139" s="22">
        <f>男子登録②!Q27</f>
        <v>0</v>
      </c>
      <c r="B139" s="22" t="str">
        <f>男子登録②!P27</f>
        <v xml:space="preserve"> </v>
      </c>
      <c r="G139" s="22">
        <f>女子登録②!Q27</f>
        <v>0</v>
      </c>
      <c r="H139" s="22" t="str">
        <f>女子登録②!P27</f>
        <v xml:space="preserve"> </v>
      </c>
    </row>
    <row r="140" spans="1:8" hidden="1">
      <c r="A140" s="22">
        <f>男子登録②!Q28</f>
        <v>0</v>
      </c>
      <c r="B140" s="22" t="str">
        <f>男子登録②!P28</f>
        <v xml:space="preserve"> </v>
      </c>
      <c r="G140" s="22">
        <f>女子登録②!Q28</f>
        <v>0</v>
      </c>
      <c r="H140" s="22" t="str">
        <f>女子登録②!P28</f>
        <v xml:space="preserve"> </v>
      </c>
    </row>
    <row r="141" spans="1:8" hidden="1">
      <c r="A141" s="22">
        <f>男子登録②!Q29</f>
        <v>0</v>
      </c>
      <c r="B141" s="22" t="str">
        <f>男子登録②!P29</f>
        <v xml:space="preserve"> </v>
      </c>
      <c r="G141" s="22">
        <f>女子登録②!Q29</f>
        <v>0</v>
      </c>
      <c r="H141" s="22" t="str">
        <f>女子登録②!P29</f>
        <v xml:space="preserve"> </v>
      </c>
    </row>
    <row r="142" spans="1:8" hidden="1">
      <c r="A142" s="22">
        <f>男子登録②!Q30</f>
        <v>0</v>
      </c>
      <c r="B142" s="22" t="str">
        <f>男子登録②!P30</f>
        <v xml:space="preserve"> </v>
      </c>
      <c r="G142" s="22">
        <f>女子登録②!Q30</f>
        <v>0</v>
      </c>
      <c r="H142" s="22" t="str">
        <f>女子登録②!P30</f>
        <v xml:space="preserve"> </v>
      </c>
    </row>
    <row r="143" spans="1:8" hidden="1">
      <c r="A143" s="22">
        <f>男子登録②!Q31</f>
        <v>0</v>
      </c>
      <c r="B143" s="22" t="str">
        <f>男子登録②!P31</f>
        <v xml:space="preserve"> </v>
      </c>
      <c r="G143" s="22">
        <f>女子登録②!Q31</f>
        <v>0</v>
      </c>
      <c r="H143" s="22" t="str">
        <f>女子登録②!P31</f>
        <v xml:space="preserve"> </v>
      </c>
    </row>
    <row r="144" spans="1:8" hidden="1">
      <c r="A144" s="22">
        <f>男子登録②!Q32</f>
        <v>0</v>
      </c>
      <c r="B144" s="22" t="str">
        <f>男子登録②!P32</f>
        <v xml:space="preserve"> </v>
      </c>
      <c r="G144" s="22">
        <f>女子登録②!Q32</f>
        <v>0</v>
      </c>
      <c r="H144" s="22" t="str">
        <f>女子登録②!P32</f>
        <v xml:space="preserve"> </v>
      </c>
    </row>
    <row r="145" spans="1:8" hidden="1">
      <c r="A145" s="22">
        <f>男子登録②!Q33</f>
        <v>0</v>
      </c>
      <c r="B145" s="22" t="str">
        <f>男子登録②!P33</f>
        <v xml:space="preserve"> </v>
      </c>
      <c r="G145" s="22">
        <f>女子登録②!Q33</f>
        <v>0</v>
      </c>
      <c r="H145" s="22" t="str">
        <f>女子登録②!P33</f>
        <v xml:space="preserve"> </v>
      </c>
    </row>
    <row r="146" spans="1:8" hidden="1">
      <c r="A146" s="22">
        <f>男子登録②!Q34</f>
        <v>0</v>
      </c>
      <c r="B146" s="22" t="str">
        <f>男子登録②!P34</f>
        <v xml:space="preserve"> </v>
      </c>
      <c r="G146" s="22">
        <f>女子登録②!Q34</f>
        <v>0</v>
      </c>
      <c r="H146" s="22" t="str">
        <f>女子登録②!P34</f>
        <v xml:space="preserve"> </v>
      </c>
    </row>
    <row r="147" spans="1:8" hidden="1">
      <c r="A147" s="22">
        <f>男子登録②!Q35</f>
        <v>0</v>
      </c>
      <c r="B147" s="22" t="str">
        <f>男子登録②!P35</f>
        <v xml:space="preserve"> </v>
      </c>
      <c r="G147" s="22">
        <f>女子登録②!Q35</f>
        <v>0</v>
      </c>
      <c r="H147" s="22" t="str">
        <f>女子登録②!P35</f>
        <v xml:space="preserve"> </v>
      </c>
    </row>
    <row r="148" spans="1:8" hidden="1">
      <c r="A148" s="22">
        <f>男子登録②!Q36</f>
        <v>0</v>
      </c>
      <c r="B148" s="22" t="str">
        <f>男子登録②!P36</f>
        <v xml:space="preserve"> </v>
      </c>
      <c r="G148" s="22">
        <f>女子登録②!Q36</f>
        <v>0</v>
      </c>
      <c r="H148" s="22" t="str">
        <f>女子登録②!P36</f>
        <v xml:space="preserve"> </v>
      </c>
    </row>
    <row r="149" spans="1:8" hidden="1">
      <c r="A149" s="22">
        <f>男子登録②!Q37</f>
        <v>0</v>
      </c>
      <c r="B149" s="22" t="str">
        <f>男子登録②!P37</f>
        <v xml:space="preserve"> </v>
      </c>
      <c r="G149" s="22">
        <f>女子登録②!Q37</f>
        <v>0</v>
      </c>
      <c r="H149" s="22" t="str">
        <f>女子登録②!P37</f>
        <v xml:space="preserve"> </v>
      </c>
    </row>
    <row r="150" spans="1:8" hidden="1">
      <c r="A150" s="22">
        <f>男子登録②!Q38</f>
        <v>0</v>
      </c>
      <c r="B150" s="22" t="str">
        <f>男子登録②!P38</f>
        <v xml:space="preserve"> </v>
      </c>
      <c r="G150" s="22">
        <f>女子登録②!Q38</f>
        <v>0</v>
      </c>
      <c r="H150" s="22" t="str">
        <f>女子登録②!P38</f>
        <v xml:space="preserve"> </v>
      </c>
    </row>
    <row r="151" spans="1:8" hidden="1">
      <c r="A151" s="22">
        <f>男子登録②!Q39</f>
        <v>0</v>
      </c>
      <c r="B151" s="22" t="str">
        <f>男子登録②!P39</f>
        <v xml:space="preserve"> </v>
      </c>
      <c r="G151" s="22">
        <f>女子登録②!Q39</f>
        <v>0</v>
      </c>
      <c r="H151" s="22" t="str">
        <f>女子登録②!P39</f>
        <v xml:space="preserve"> </v>
      </c>
    </row>
    <row r="152" spans="1:8" hidden="1">
      <c r="A152" s="22">
        <f>男子登録②!Q40</f>
        <v>0</v>
      </c>
      <c r="B152" s="22" t="str">
        <f>男子登録②!P40</f>
        <v xml:space="preserve"> </v>
      </c>
      <c r="G152" s="22">
        <f>女子登録②!Q40</f>
        <v>0</v>
      </c>
      <c r="H152" s="22" t="str">
        <f>女子登録②!P40</f>
        <v xml:space="preserve"> </v>
      </c>
    </row>
    <row r="153" spans="1:8" hidden="1">
      <c r="A153" s="22">
        <f>男子登録②!Q41</f>
        <v>0</v>
      </c>
      <c r="B153" s="22" t="str">
        <f>男子登録②!P41</f>
        <v xml:space="preserve"> </v>
      </c>
      <c r="G153" s="22">
        <f>女子登録②!Q41</f>
        <v>0</v>
      </c>
      <c r="H153" s="22" t="str">
        <f>女子登録②!P41</f>
        <v xml:space="preserve"> </v>
      </c>
    </row>
    <row r="154" spans="1:8" hidden="1">
      <c r="A154" s="22">
        <f>男子登録②!Q42</f>
        <v>0</v>
      </c>
      <c r="B154" s="22" t="str">
        <f>男子登録②!P42</f>
        <v xml:space="preserve"> </v>
      </c>
      <c r="G154" s="22">
        <f>女子登録②!Q42</f>
        <v>0</v>
      </c>
      <c r="H154" s="22" t="str">
        <f>女子登録②!P42</f>
        <v xml:space="preserve"> </v>
      </c>
    </row>
    <row r="155" spans="1:8" hidden="1">
      <c r="A155" s="22">
        <f>男子登録②!Q43</f>
        <v>0</v>
      </c>
      <c r="B155" s="22" t="str">
        <f>男子登録②!P43</f>
        <v xml:space="preserve"> </v>
      </c>
      <c r="G155" s="22">
        <f>女子登録②!Q43</f>
        <v>0</v>
      </c>
      <c r="H155" s="22" t="str">
        <f>女子登録②!P43</f>
        <v xml:space="preserve"> </v>
      </c>
    </row>
    <row r="156" spans="1:8" hidden="1">
      <c r="A156" s="22">
        <f>男子登録②!Q44</f>
        <v>0</v>
      </c>
      <c r="B156" s="22" t="str">
        <f>男子登録②!P44</f>
        <v xml:space="preserve"> </v>
      </c>
      <c r="G156" s="22">
        <f>女子登録②!Q44</f>
        <v>0</v>
      </c>
      <c r="H156" s="22" t="str">
        <f>女子登録②!P44</f>
        <v xml:space="preserve"> </v>
      </c>
    </row>
    <row r="157" spans="1:8" hidden="1">
      <c r="A157" s="22">
        <f>男子登録②!Q45</f>
        <v>0</v>
      </c>
      <c r="B157" s="22" t="str">
        <f>男子登録②!P45</f>
        <v xml:space="preserve"> </v>
      </c>
      <c r="G157" s="22">
        <f>女子登録②!Q45</f>
        <v>0</v>
      </c>
      <c r="H157" s="22" t="str">
        <f>女子登録②!P45</f>
        <v xml:space="preserve"> </v>
      </c>
    </row>
    <row r="158" spans="1:8" hidden="1">
      <c r="A158" s="22">
        <f>男子登録②!Q46</f>
        <v>0</v>
      </c>
      <c r="B158" s="22" t="str">
        <f>男子登録②!P46</f>
        <v xml:space="preserve"> </v>
      </c>
      <c r="G158" s="22">
        <f>女子登録②!Q46</f>
        <v>0</v>
      </c>
      <c r="H158" s="22" t="str">
        <f>女子登録②!P46</f>
        <v xml:space="preserve"> </v>
      </c>
    </row>
    <row r="159" spans="1:8" hidden="1">
      <c r="A159" s="22">
        <f>男子登録②!Q47</f>
        <v>0</v>
      </c>
      <c r="B159" s="22" t="str">
        <f>男子登録②!P47</f>
        <v xml:space="preserve"> </v>
      </c>
      <c r="G159" s="22">
        <f>女子登録②!Q47</f>
        <v>0</v>
      </c>
      <c r="H159" s="22" t="str">
        <f>女子登録②!P47</f>
        <v xml:space="preserve"> </v>
      </c>
    </row>
    <row r="160" spans="1:8" hidden="1">
      <c r="A160" s="22">
        <f>男子登録②!Q48</f>
        <v>0</v>
      </c>
      <c r="B160" s="22" t="str">
        <f>男子登録②!P48</f>
        <v xml:space="preserve"> </v>
      </c>
      <c r="G160" s="22">
        <f>女子登録②!Q48</f>
        <v>0</v>
      </c>
      <c r="H160" s="22" t="str">
        <f>女子登録②!P48</f>
        <v xml:space="preserve"> </v>
      </c>
    </row>
    <row r="161" spans="1:8" hidden="1">
      <c r="A161" s="22">
        <f>男子登録②!Q49</f>
        <v>0</v>
      </c>
      <c r="B161" s="22" t="str">
        <f>男子登録②!P49</f>
        <v xml:space="preserve"> </v>
      </c>
      <c r="G161" s="22">
        <f>女子登録②!Q49</f>
        <v>0</v>
      </c>
      <c r="H161" s="22" t="str">
        <f>女子登録②!P49</f>
        <v xml:space="preserve"> </v>
      </c>
    </row>
    <row r="162" spans="1:8" hidden="1">
      <c r="A162" s="22">
        <f>男子登録②!Q50</f>
        <v>0</v>
      </c>
      <c r="B162" s="22" t="str">
        <f>男子登録②!P50</f>
        <v xml:space="preserve"> </v>
      </c>
      <c r="G162" s="22">
        <f>女子登録②!Q50</f>
        <v>0</v>
      </c>
      <c r="H162" s="22" t="str">
        <f>女子登録②!P50</f>
        <v xml:space="preserve"> </v>
      </c>
    </row>
    <row r="163" spans="1:8" hidden="1">
      <c r="A163" s="22">
        <f>男子登録②!Q51</f>
        <v>0</v>
      </c>
      <c r="B163" s="22" t="str">
        <f>男子登録②!P51</f>
        <v xml:space="preserve"> </v>
      </c>
      <c r="G163" s="22">
        <f>女子登録②!Q51</f>
        <v>0</v>
      </c>
      <c r="H163" s="22" t="str">
        <f>女子登録②!P51</f>
        <v xml:space="preserve"> </v>
      </c>
    </row>
    <row r="164" spans="1:8" hidden="1">
      <c r="A164" s="22">
        <f>男子登録②!Q52</f>
        <v>0</v>
      </c>
      <c r="B164" s="22" t="str">
        <f>男子登録②!P52</f>
        <v xml:space="preserve"> </v>
      </c>
      <c r="G164" s="22">
        <f>女子登録②!Q52</f>
        <v>0</v>
      </c>
      <c r="H164" s="22" t="str">
        <f>女子登録②!P52</f>
        <v xml:space="preserve"> </v>
      </c>
    </row>
    <row r="165" spans="1:8" hidden="1">
      <c r="A165" s="22">
        <f>男子登録②!Q53</f>
        <v>0</v>
      </c>
      <c r="B165" s="22" t="str">
        <f>男子登録②!P53</f>
        <v xml:space="preserve"> </v>
      </c>
      <c r="G165" s="22">
        <f>女子登録②!Q53</f>
        <v>0</v>
      </c>
      <c r="H165" s="22" t="str">
        <f>女子登録②!P53</f>
        <v xml:space="preserve"> </v>
      </c>
    </row>
    <row r="166" spans="1:8" hidden="1">
      <c r="A166" s="22">
        <f>男子登録②!Q54</f>
        <v>0</v>
      </c>
      <c r="B166" s="22" t="str">
        <f>男子登録②!P54</f>
        <v xml:space="preserve"> </v>
      </c>
      <c r="G166" s="22">
        <f>女子登録②!Q54</f>
        <v>0</v>
      </c>
      <c r="H166" s="22" t="str">
        <f>女子登録②!P54</f>
        <v xml:space="preserve"> </v>
      </c>
    </row>
    <row r="167" spans="1:8" hidden="1">
      <c r="A167" s="22">
        <f>男子登録②!Q55</f>
        <v>0</v>
      </c>
      <c r="B167" s="22" t="str">
        <f>男子登録②!P55</f>
        <v xml:space="preserve"> </v>
      </c>
      <c r="G167" s="22">
        <f>女子登録②!Q55</f>
        <v>0</v>
      </c>
      <c r="H167" s="22" t="str">
        <f>女子登録②!P55</f>
        <v xml:space="preserve"> </v>
      </c>
    </row>
    <row r="168" spans="1:8" hidden="1">
      <c r="A168" s="22">
        <f>男子登録②!Q56</f>
        <v>0</v>
      </c>
      <c r="B168" s="22" t="str">
        <f>男子登録②!P56</f>
        <v xml:space="preserve"> </v>
      </c>
      <c r="G168" s="22">
        <f>女子登録②!Q56</f>
        <v>0</v>
      </c>
      <c r="H168" s="22" t="str">
        <f>女子登録②!P56</f>
        <v xml:space="preserve"> </v>
      </c>
    </row>
    <row r="169" spans="1:8" hidden="1">
      <c r="A169" s="22">
        <f>男子登録②!Q57</f>
        <v>0</v>
      </c>
      <c r="B169" s="22" t="str">
        <f>男子登録②!P57</f>
        <v xml:space="preserve"> </v>
      </c>
      <c r="G169" s="22">
        <f>女子登録②!Q57</f>
        <v>0</v>
      </c>
      <c r="H169" s="22" t="str">
        <f>女子登録②!P57</f>
        <v xml:space="preserve"> </v>
      </c>
    </row>
    <row r="170" spans="1:8" hidden="1">
      <c r="A170" s="22">
        <f>男子登録②!Q58</f>
        <v>0</v>
      </c>
      <c r="B170" s="22" t="str">
        <f>男子登録②!P58</f>
        <v xml:space="preserve"> </v>
      </c>
      <c r="G170" s="22">
        <f>女子登録②!Q58</f>
        <v>0</v>
      </c>
      <c r="H170" s="22" t="str">
        <f>女子登録②!P58</f>
        <v xml:space="preserve"> </v>
      </c>
    </row>
    <row r="171" spans="1:8" hidden="1">
      <c r="A171" s="22">
        <f>男子登録②!Q59</f>
        <v>0</v>
      </c>
      <c r="B171" s="22" t="str">
        <f>男子登録②!P59</f>
        <v xml:space="preserve"> </v>
      </c>
      <c r="G171" s="22">
        <f>女子登録②!Q59</f>
        <v>0</v>
      </c>
      <c r="H171" s="22" t="str">
        <f>女子登録②!P59</f>
        <v xml:space="preserve"> </v>
      </c>
    </row>
    <row r="172" spans="1:8" hidden="1">
      <c r="A172" s="22">
        <f>男子登録②!Q60</f>
        <v>0</v>
      </c>
      <c r="B172" s="22" t="str">
        <f>男子登録②!P60</f>
        <v xml:space="preserve"> </v>
      </c>
      <c r="G172" s="22">
        <f>女子登録②!Q60</f>
        <v>0</v>
      </c>
      <c r="H172" s="22" t="str">
        <f>女子登録②!P60</f>
        <v xml:space="preserve"> </v>
      </c>
    </row>
    <row r="173" spans="1:8" hidden="1">
      <c r="A173" s="22">
        <f>男子登録②!Q61</f>
        <v>0</v>
      </c>
      <c r="B173" s="22" t="str">
        <f>男子登録②!P61</f>
        <v xml:space="preserve"> </v>
      </c>
      <c r="G173" s="22">
        <f>女子登録②!Q61</f>
        <v>0</v>
      </c>
      <c r="H173" s="22" t="str">
        <f>女子登録②!P61</f>
        <v xml:space="preserve"> </v>
      </c>
    </row>
    <row r="174" spans="1:8" hidden="1">
      <c r="A174" s="22">
        <f>男子登録②!Q62</f>
        <v>0</v>
      </c>
      <c r="B174" s="22" t="str">
        <f>男子登録②!P62</f>
        <v xml:space="preserve"> </v>
      </c>
      <c r="G174" s="22">
        <f>女子登録②!Q62</f>
        <v>0</v>
      </c>
      <c r="H174" s="22" t="str">
        <f>女子登録②!P62</f>
        <v xml:space="preserve"> </v>
      </c>
    </row>
    <row r="175" spans="1:8" hidden="1">
      <c r="A175" s="22">
        <f>男子登録②!Q63</f>
        <v>0</v>
      </c>
      <c r="B175" s="22" t="str">
        <f>男子登録②!P63</f>
        <v xml:space="preserve"> </v>
      </c>
      <c r="G175" s="22">
        <f>女子登録②!Q63</f>
        <v>0</v>
      </c>
      <c r="H175" s="22" t="str">
        <f>女子登録②!P63</f>
        <v xml:space="preserve"> </v>
      </c>
    </row>
    <row r="176" spans="1:8" hidden="1">
      <c r="A176" s="22">
        <f>男子登録②!Q64</f>
        <v>0</v>
      </c>
      <c r="B176" s="22" t="str">
        <f>男子登録②!P64</f>
        <v xml:space="preserve"> </v>
      </c>
      <c r="G176" s="22">
        <f>女子登録②!Q64</f>
        <v>0</v>
      </c>
      <c r="H176" s="22" t="str">
        <f>女子登録②!P64</f>
        <v xml:space="preserve"> </v>
      </c>
    </row>
    <row r="177" spans="1:8" hidden="1">
      <c r="A177" s="22">
        <f>男子登録②!Q65</f>
        <v>0</v>
      </c>
      <c r="B177" s="22" t="str">
        <f>男子登録②!P65</f>
        <v xml:space="preserve"> </v>
      </c>
      <c r="G177" s="22">
        <f>女子登録②!Q65</f>
        <v>0</v>
      </c>
      <c r="H177" s="22" t="str">
        <f>女子登録②!P65</f>
        <v xml:space="preserve"> </v>
      </c>
    </row>
    <row r="178" spans="1:8" hidden="1">
      <c r="A178" s="22">
        <f>男子登録②!Q66</f>
        <v>0</v>
      </c>
      <c r="B178" s="22" t="str">
        <f>男子登録②!P66</f>
        <v xml:space="preserve"> </v>
      </c>
      <c r="G178" s="22">
        <f>女子登録②!Q66</f>
        <v>0</v>
      </c>
      <c r="H178" s="22" t="str">
        <f>女子登録②!P66</f>
        <v xml:space="preserve"> </v>
      </c>
    </row>
    <row r="179" spans="1:8" hidden="1">
      <c r="A179" s="22">
        <f>男子登録②!Q67</f>
        <v>0</v>
      </c>
      <c r="B179" s="22" t="str">
        <f>男子登録②!P67</f>
        <v xml:space="preserve"> </v>
      </c>
      <c r="G179" s="22">
        <f>女子登録②!Q67</f>
        <v>0</v>
      </c>
      <c r="H179" s="22" t="str">
        <f>女子登録②!P67</f>
        <v xml:space="preserve"> </v>
      </c>
    </row>
    <row r="180" spans="1:8" hidden="1">
      <c r="A180" s="22">
        <f>男子登録②!Q68</f>
        <v>0</v>
      </c>
      <c r="B180" s="22" t="str">
        <f>男子登録②!P68</f>
        <v xml:space="preserve"> </v>
      </c>
      <c r="G180" s="22">
        <f>女子登録②!Q68</f>
        <v>0</v>
      </c>
      <c r="H180" s="22" t="str">
        <f>女子登録②!P68</f>
        <v xml:space="preserve"> </v>
      </c>
    </row>
    <row r="181" spans="1:8" hidden="1">
      <c r="A181" s="22">
        <f>男子登録②!Q69</f>
        <v>0</v>
      </c>
      <c r="B181" s="22" t="str">
        <f>男子登録②!P69</f>
        <v xml:space="preserve"> </v>
      </c>
      <c r="G181" s="22">
        <f>女子登録②!Q69</f>
        <v>0</v>
      </c>
      <c r="H181" s="22" t="str">
        <f>女子登録②!P69</f>
        <v xml:space="preserve"> </v>
      </c>
    </row>
    <row r="182" spans="1:8" hidden="1">
      <c r="A182" s="22">
        <f>男子登録②!Q70</f>
        <v>0</v>
      </c>
      <c r="B182" s="22" t="str">
        <f>男子登録②!P70</f>
        <v xml:space="preserve"> </v>
      </c>
      <c r="G182" s="22">
        <f>女子登録②!Q70</f>
        <v>0</v>
      </c>
      <c r="H182" s="22" t="str">
        <f>女子登録②!P70</f>
        <v xml:space="preserve"> </v>
      </c>
    </row>
    <row r="183" spans="1:8" hidden="1">
      <c r="A183" s="22">
        <f>男子登録②!Q71</f>
        <v>0</v>
      </c>
      <c r="B183" s="22" t="str">
        <f>男子登録②!P71</f>
        <v xml:space="preserve"> </v>
      </c>
      <c r="G183" s="22">
        <f>女子登録②!Q71</f>
        <v>0</v>
      </c>
      <c r="H183" s="22" t="str">
        <f>女子登録②!P71</f>
        <v xml:space="preserve"> </v>
      </c>
    </row>
    <row r="184" spans="1:8" hidden="1">
      <c r="A184" s="22">
        <f>男子登録②!Q72</f>
        <v>0</v>
      </c>
      <c r="B184" s="22" t="str">
        <f>男子登録②!P72</f>
        <v xml:space="preserve"> </v>
      </c>
      <c r="G184" s="22">
        <f>女子登録②!Q72</f>
        <v>0</v>
      </c>
      <c r="H184" s="22" t="str">
        <f>女子登録②!P72</f>
        <v xml:space="preserve"> </v>
      </c>
    </row>
    <row r="185" spans="1:8" hidden="1">
      <c r="A185" s="22">
        <f>男子登録②!Q73</f>
        <v>0</v>
      </c>
      <c r="B185" s="22" t="str">
        <f>男子登録②!P73</f>
        <v xml:space="preserve"> </v>
      </c>
      <c r="G185" s="22">
        <f>女子登録②!Q73</f>
        <v>0</v>
      </c>
      <c r="H185" s="22" t="str">
        <f>女子登録②!P73</f>
        <v xml:space="preserve"> </v>
      </c>
    </row>
    <row r="186" spans="1:8" hidden="1">
      <c r="A186" s="22">
        <f>男子登録②!Q74</f>
        <v>0</v>
      </c>
      <c r="B186" s="22" t="str">
        <f>男子登録②!P74</f>
        <v xml:space="preserve"> </v>
      </c>
      <c r="G186" s="22">
        <f>女子登録②!Q74</f>
        <v>0</v>
      </c>
      <c r="H186" s="22" t="str">
        <f>女子登録②!P74</f>
        <v xml:space="preserve"> </v>
      </c>
    </row>
    <row r="187" spans="1:8" hidden="1">
      <c r="A187" s="22">
        <f>男子登録②!Q75</f>
        <v>0</v>
      </c>
      <c r="B187" s="22" t="str">
        <f>男子登録②!P75</f>
        <v xml:space="preserve"> </v>
      </c>
      <c r="G187" s="22">
        <f>女子登録②!Q75</f>
        <v>0</v>
      </c>
      <c r="H187" s="22" t="str">
        <f>女子登録②!P75</f>
        <v xml:space="preserve"> </v>
      </c>
    </row>
    <row r="188" spans="1:8" hidden="1">
      <c r="A188" s="22">
        <f>男子登録②!Q76</f>
        <v>0</v>
      </c>
      <c r="B188" s="22" t="str">
        <f>男子登録②!P76</f>
        <v xml:space="preserve"> </v>
      </c>
      <c r="G188" s="22">
        <f>女子登録②!Q76</f>
        <v>0</v>
      </c>
      <c r="H188" s="22" t="str">
        <f>女子登録②!P76</f>
        <v xml:space="preserve"> </v>
      </c>
    </row>
    <row r="189" spans="1:8" hidden="1">
      <c r="A189" s="22">
        <f>男子登録②!Q77</f>
        <v>0</v>
      </c>
      <c r="B189" s="22" t="str">
        <f>男子登録②!P77</f>
        <v xml:space="preserve"> </v>
      </c>
      <c r="G189" s="22">
        <f>女子登録②!Q77</f>
        <v>0</v>
      </c>
      <c r="H189" s="22" t="str">
        <f>女子登録②!P77</f>
        <v xml:space="preserve"> </v>
      </c>
    </row>
    <row r="190" spans="1:8" hidden="1">
      <c r="A190" s="22">
        <f>男子登録②!Q78</f>
        <v>0</v>
      </c>
      <c r="B190" s="22" t="str">
        <f>男子登録②!P78</f>
        <v xml:space="preserve"> </v>
      </c>
      <c r="G190" s="22">
        <f>女子登録②!Q78</f>
        <v>0</v>
      </c>
      <c r="H190" s="22" t="str">
        <f>女子登録②!P78</f>
        <v xml:space="preserve"> </v>
      </c>
    </row>
    <row r="191" spans="1:8" hidden="1">
      <c r="A191" s="22">
        <f>男子登録②!Q79</f>
        <v>0</v>
      </c>
      <c r="B191" s="22" t="str">
        <f>男子登録②!P79</f>
        <v xml:space="preserve"> </v>
      </c>
      <c r="G191" s="22">
        <f>女子登録②!Q79</f>
        <v>0</v>
      </c>
      <c r="H191" s="22" t="str">
        <f>女子登録②!P79</f>
        <v xml:space="preserve"> </v>
      </c>
    </row>
    <row r="192" spans="1:8" hidden="1">
      <c r="A192" s="22">
        <f>男子登録②!Q80</f>
        <v>0</v>
      </c>
      <c r="B192" s="22" t="str">
        <f>男子登録②!P80</f>
        <v xml:space="preserve"> </v>
      </c>
      <c r="G192" s="22">
        <f>女子登録②!Q80</f>
        <v>0</v>
      </c>
      <c r="H192" s="22" t="str">
        <f>女子登録②!P80</f>
        <v xml:space="preserve"> </v>
      </c>
    </row>
    <row r="193" spans="1:8" hidden="1">
      <c r="A193" s="22">
        <f>男子登録②!Q81</f>
        <v>0</v>
      </c>
      <c r="B193" s="22" t="str">
        <f>男子登録②!P81</f>
        <v xml:space="preserve"> </v>
      </c>
      <c r="G193" s="22">
        <f>女子登録②!Q81</f>
        <v>0</v>
      </c>
      <c r="H193" s="22" t="str">
        <f>女子登録②!P81</f>
        <v xml:space="preserve"> </v>
      </c>
    </row>
    <row r="194" spans="1:8" hidden="1">
      <c r="A194" s="22">
        <f>男子登録②!Q82</f>
        <v>0</v>
      </c>
      <c r="B194" s="22" t="str">
        <f>男子登録②!P82</f>
        <v xml:space="preserve"> </v>
      </c>
      <c r="G194" s="22">
        <f>女子登録②!Q82</f>
        <v>0</v>
      </c>
      <c r="H194" s="22" t="str">
        <f>女子登録②!P82</f>
        <v xml:space="preserve"> </v>
      </c>
    </row>
    <row r="195" spans="1:8" hidden="1">
      <c r="A195" s="22">
        <f>男子登録②!Q83</f>
        <v>0</v>
      </c>
      <c r="B195" s="22" t="str">
        <f>男子登録②!P83</f>
        <v xml:space="preserve"> </v>
      </c>
      <c r="G195" s="22">
        <f>女子登録②!Q83</f>
        <v>0</v>
      </c>
      <c r="H195" s="22" t="str">
        <f>女子登録②!P83</f>
        <v xml:space="preserve"> </v>
      </c>
    </row>
    <row r="196" spans="1:8" hidden="1">
      <c r="A196" s="22">
        <f>男子登録②!Q84</f>
        <v>0</v>
      </c>
      <c r="B196" s="22" t="str">
        <f>男子登録②!P84</f>
        <v xml:space="preserve"> </v>
      </c>
      <c r="G196" s="22">
        <f>女子登録②!Q84</f>
        <v>0</v>
      </c>
      <c r="H196" s="22" t="str">
        <f>女子登録②!P84</f>
        <v xml:space="preserve"> </v>
      </c>
    </row>
    <row r="197" spans="1:8" hidden="1">
      <c r="A197" s="22">
        <f>男子登録②!Q85</f>
        <v>0</v>
      </c>
      <c r="B197" s="22" t="str">
        <f>男子登録②!P85</f>
        <v xml:space="preserve"> </v>
      </c>
      <c r="G197" s="22">
        <f>女子登録②!Q85</f>
        <v>0</v>
      </c>
      <c r="H197" s="22" t="str">
        <f>女子登録②!P85</f>
        <v xml:space="preserve"> </v>
      </c>
    </row>
    <row r="198" spans="1:8" hidden="1">
      <c r="A198" s="22">
        <f>男子登録②!Q86</f>
        <v>0</v>
      </c>
      <c r="B198" s="22" t="str">
        <f>男子登録②!P86</f>
        <v xml:space="preserve"> </v>
      </c>
      <c r="G198" s="22">
        <f>女子登録②!Q86</f>
        <v>0</v>
      </c>
      <c r="H198" s="22" t="str">
        <f>女子登録②!P86</f>
        <v xml:space="preserve"> </v>
      </c>
    </row>
    <row r="199" spans="1:8" hidden="1">
      <c r="A199" s="22">
        <f>男子登録②!Q87</f>
        <v>0</v>
      </c>
      <c r="B199" s="22" t="str">
        <f>男子登録②!P87</f>
        <v xml:space="preserve"> </v>
      </c>
      <c r="G199" s="22">
        <f>女子登録②!Q87</f>
        <v>0</v>
      </c>
      <c r="H199" s="22" t="str">
        <f>女子登録②!P87</f>
        <v xml:space="preserve"> </v>
      </c>
    </row>
    <row r="200" spans="1:8" hidden="1">
      <c r="A200" s="22">
        <f>男子登録②!Q88</f>
        <v>0</v>
      </c>
      <c r="B200" s="22" t="str">
        <f>男子登録②!P88</f>
        <v xml:space="preserve"> </v>
      </c>
      <c r="G200" s="22">
        <f>女子登録②!Q88</f>
        <v>0</v>
      </c>
      <c r="H200" s="22" t="str">
        <f>女子登録②!P88</f>
        <v xml:space="preserve"> </v>
      </c>
    </row>
    <row r="201" spans="1:8" hidden="1">
      <c r="A201" s="22">
        <f>男子登録②!Q89</f>
        <v>0</v>
      </c>
      <c r="B201" s="22" t="str">
        <f>男子登録②!P89</f>
        <v xml:space="preserve"> </v>
      </c>
      <c r="G201" s="22">
        <f>女子登録②!Q89</f>
        <v>0</v>
      </c>
      <c r="H201" s="22" t="str">
        <f>女子登録②!P89</f>
        <v xml:space="preserve"> </v>
      </c>
    </row>
    <row r="202" spans="1:8" hidden="1">
      <c r="A202" s="22">
        <f>男子登録②!Q90</f>
        <v>0</v>
      </c>
      <c r="B202" s="22" t="str">
        <f>男子登録②!P90</f>
        <v xml:space="preserve"> </v>
      </c>
      <c r="G202" s="22">
        <f>女子登録②!Q90</f>
        <v>0</v>
      </c>
      <c r="H202" s="22" t="str">
        <f>女子登録②!P90</f>
        <v xml:space="preserve"> </v>
      </c>
    </row>
    <row r="203" spans="1:8" hidden="1">
      <c r="A203" s="22">
        <f>男子登録②!Q91</f>
        <v>0</v>
      </c>
      <c r="B203" s="22" t="str">
        <f>男子登録②!P91</f>
        <v xml:space="preserve"> </v>
      </c>
      <c r="G203" s="22">
        <f>女子登録②!Q91</f>
        <v>0</v>
      </c>
      <c r="H203" s="22" t="str">
        <f>女子登録②!P91</f>
        <v xml:space="preserve"> </v>
      </c>
    </row>
    <row r="204" spans="1:8" hidden="1">
      <c r="A204" s="22">
        <f>男子登録②!Q92</f>
        <v>0</v>
      </c>
      <c r="B204" s="22" t="str">
        <f>男子登録②!P92</f>
        <v xml:space="preserve"> </v>
      </c>
      <c r="G204" s="22">
        <f>女子登録②!Q92</f>
        <v>0</v>
      </c>
      <c r="H204" s="22" t="str">
        <f>女子登録②!P92</f>
        <v xml:space="preserve"> </v>
      </c>
    </row>
    <row r="205" spans="1:8" hidden="1">
      <c r="A205" s="22">
        <f>男子登録②!Q93</f>
        <v>0</v>
      </c>
      <c r="B205" s="22" t="str">
        <f>男子登録②!P93</f>
        <v xml:space="preserve"> </v>
      </c>
      <c r="G205" s="22">
        <f>女子登録②!Q93</f>
        <v>0</v>
      </c>
      <c r="H205" s="22" t="str">
        <f>女子登録②!P93</f>
        <v xml:space="preserve"> </v>
      </c>
    </row>
    <row r="206" spans="1:8" hidden="1">
      <c r="A206" s="22">
        <f>男子登録②!Q94</f>
        <v>0</v>
      </c>
      <c r="B206" s="22" t="str">
        <f>男子登録②!P94</f>
        <v xml:space="preserve"> </v>
      </c>
      <c r="G206" s="22">
        <f>女子登録②!Q94</f>
        <v>0</v>
      </c>
      <c r="H206" s="22" t="str">
        <f>女子登録②!P94</f>
        <v xml:space="preserve"> </v>
      </c>
    </row>
    <row r="207" spans="1:8" hidden="1">
      <c r="A207" s="22">
        <f>男子登録②!Q95</f>
        <v>0</v>
      </c>
      <c r="B207" s="22" t="str">
        <f>男子登録②!P95</f>
        <v xml:space="preserve"> </v>
      </c>
      <c r="G207" s="22">
        <f>女子登録②!Q95</f>
        <v>0</v>
      </c>
      <c r="H207" s="22" t="str">
        <f>女子登録②!P95</f>
        <v xml:space="preserve"> </v>
      </c>
    </row>
    <row r="208" spans="1:8" hidden="1">
      <c r="A208" s="22">
        <f>男子登録②!Q96</f>
        <v>0</v>
      </c>
      <c r="B208" s="22" t="str">
        <f>男子登録②!P96</f>
        <v xml:space="preserve"> </v>
      </c>
      <c r="G208" s="22">
        <f>女子登録②!Q96</f>
        <v>0</v>
      </c>
      <c r="H208" s="22" t="str">
        <f>女子登録②!P96</f>
        <v xml:space="preserve"> </v>
      </c>
    </row>
    <row r="209" spans="1:8" hidden="1">
      <c r="A209" s="22">
        <f>男子登録②!Q97</f>
        <v>0</v>
      </c>
      <c r="B209" s="22" t="str">
        <f>男子登録②!P97</f>
        <v xml:space="preserve"> </v>
      </c>
      <c r="G209" s="22">
        <f>女子登録②!Q97</f>
        <v>0</v>
      </c>
      <c r="H209" s="22" t="str">
        <f>女子登録②!P97</f>
        <v xml:space="preserve"> </v>
      </c>
    </row>
    <row r="210" spans="1:8" hidden="1">
      <c r="A210" s="22">
        <f>男子登録②!Q98</f>
        <v>0</v>
      </c>
      <c r="B210" s="22" t="str">
        <f>男子登録②!P98</f>
        <v xml:space="preserve"> </v>
      </c>
      <c r="G210" s="22">
        <f>女子登録②!Q98</f>
        <v>0</v>
      </c>
      <c r="H210" s="22" t="str">
        <f>女子登録②!P98</f>
        <v xml:space="preserve"> </v>
      </c>
    </row>
    <row r="211" spans="1:8" hidden="1">
      <c r="A211" s="22">
        <f>男子登録②!Q99</f>
        <v>0</v>
      </c>
      <c r="B211" s="22" t="str">
        <f>男子登録②!P99</f>
        <v xml:space="preserve"> </v>
      </c>
      <c r="G211" s="22">
        <f>女子登録②!Q99</f>
        <v>0</v>
      </c>
      <c r="H211" s="22" t="str">
        <f>女子登録②!P99</f>
        <v xml:space="preserve"> </v>
      </c>
    </row>
    <row r="212" spans="1:8" hidden="1">
      <c r="A212" s="22">
        <f>男子登録②!Q100</f>
        <v>0</v>
      </c>
      <c r="B212" s="22" t="str">
        <f>男子登録②!P100</f>
        <v xml:space="preserve"> </v>
      </c>
      <c r="G212" s="22">
        <f>女子登録②!Q100</f>
        <v>0</v>
      </c>
      <c r="H212" s="22" t="str">
        <f>女子登録②!P100</f>
        <v xml:space="preserve"> </v>
      </c>
    </row>
    <row r="213" spans="1:8" hidden="1">
      <c r="A213" s="22">
        <f>男子登録②!Q101</f>
        <v>0</v>
      </c>
      <c r="B213" s="22" t="str">
        <f>男子登録②!P101</f>
        <v xml:space="preserve"> </v>
      </c>
      <c r="G213" s="22">
        <f>女子登録②!Q101</f>
        <v>0</v>
      </c>
      <c r="H213" s="22" t="str">
        <f>女子登録②!P101</f>
        <v xml:space="preserve"> </v>
      </c>
    </row>
    <row r="214" spans="1:8" hidden="1"/>
  </sheetData>
  <protectedRanges>
    <protectedRange sqref="G2 B1:E1 A6:E8 B3:E4 A2:D2 H1 H3:H5 I4 K4 B11:E11 H11:I11 K11" name="範囲3_1"/>
    <protectedRange sqref="B13:C13 H13:H15 B21:C23 B25:C27 B29:C31 B33:C35 B37:C39 B41:C42 B45:B47 B49:B51 B53:B55 B57:B59 B65:B67 B69:B71 B73:B75 B77:B79 B81:B83 B85:B87 B89:B91 B93:B95 B97:B99 B101:B103 B105:B107 H17:H19 H21:H23 H25:H27 H29:H31 H33:H35 H37:H39 H41:H43 H45:H47 H49:H51 H53:H55 H57:H59 H61:H63 H65:H67 H69:H71 H73:H75 H77:H79 H81:H83 H85:H87 H89:H91 H93:H95 H97:H99 H101:H103 H105:H107 H109:H111 B109:B111 B43 C43:C51 B61:B63 C63:C65 C67:C69 C71:C73 C75:C77 C79:C81 C83:C85 C87:C89 C91:C101 E13:E15 E21:E23 E25:E27 E29:E31 E33:E35 E37:E39 E41:E51 E63:E65 E67:E69 E71:E73 E75:E77 E79:E81 E83:E85 E87:E89 E91:E101 B17:B19 E17:E19 B14:B15 C14:C19" name="範囲2_1"/>
  </protectedRanges>
  <mergeCells count="1">
    <mergeCell ref="N1:Q1"/>
  </mergeCells>
  <phoneticPr fontId="1"/>
  <conditionalFormatting sqref="B12:B111">
    <cfRule type="duplicateValues" dxfId="8" priority="9"/>
  </conditionalFormatting>
  <conditionalFormatting sqref="H12:H111">
    <cfRule type="duplicateValues" dxfId="7" priority="8"/>
  </conditionalFormatting>
  <conditionalFormatting sqref="O5:O8">
    <cfRule type="cellIs" dxfId="5" priority="6" operator="greaterThan">
      <formula>5</formula>
    </cfRule>
  </conditionalFormatting>
  <conditionalFormatting sqref="O12">
    <cfRule type="cellIs" dxfId="4" priority="5" operator="greaterThan">
      <formula>5</formula>
    </cfRule>
  </conditionalFormatting>
  <conditionalFormatting sqref="O14:O17">
    <cfRule type="cellIs" dxfId="3" priority="4" operator="greaterThan">
      <formula>5</formula>
    </cfRule>
  </conditionalFormatting>
  <conditionalFormatting sqref="Q5:Q7">
    <cfRule type="cellIs" dxfId="2" priority="3" operator="greaterThan">
      <formula>5</formula>
    </cfRule>
  </conditionalFormatting>
  <conditionalFormatting sqref="Q10">
    <cfRule type="cellIs" dxfId="1" priority="2" operator="greaterThan">
      <formula>5</formula>
    </cfRule>
  </conditionalFormatting>
  <conditionalFormatting sqref="Q12:Q15">
    <cfRule type="cellIs" dxfId="0" priority="1" operator="greaterThan">
      <formula>5</formula>
    </cfRule>
  </conditionalFormatting>
  <dataValidations count="8">
    <dataValidation imeMode="halfAlpha" allowBlank="1" showInputMessage="1" showErrorMessage="1" sqref="F12:F111 L12:L111 D12:D111 D5:D10 J5:J10 J12:J111" xr:uid="{DFF76772-EFA8-43A9-A667-18B2465D220F}"/>
    <dataValidation type="list" allowBlank="1" showInputMessage="1" showErrorMessage="1" sqref="C12:C111" xr:uid="{39B5BD77-67B7-42C0-A753-DD3921DD32EB}">
      <formula1>$D$114:$D$126</formula1>
    </dataValidation>
    <dataValidation type="list" allowBlank="1" showInputMessage="1" showErrorMessage="1" sqref="I12:I111" xr:uid="{69879EB6-392B-463A-BE1E-A5757E676F94}">
      <formula1>$J$114:$J$124</formula1>
    </dataValidation>
    <dataValidation type="list" allowBlank="1" showInputMessage="1" showErrorMessage="1" sqref="E12:E111" xr:uid="{14CBDBD9-2E97-4A44-A921-669C54FF3F11}">
      <formula1>$F$114:$F$124</formula1>
    </dataValidation>
    <dataValidation type="list" allowBlank="1" showInputMessage="1" showErrorMessage="1" sqref="K12:K111" xr:uid="{1298B9E4-C440-4B9F-8E2D-482A4A6E3C15}">
      <formula1>$L$114:$L$124</formula1>
    </dataValidation>
    <dataValidation type="list" allowBlank="1" showInputMessage="1" showErrorMessage="1" sqref="B5:B10 B12:B111" xr:uid="{40C2590A-774A-4F48-826B-C87017048E73}">
      <formula1>$B$114:$B$213</formula1>
    </dataValidation>
    <dataValidation type="list" allowBlank="1" showInputMessage="1" showErrorMessage="1" sqref="H5:H10 H12:H111" xr:uid="{3ED69F3A-A23D-4096-8C5F-476C18B9B007}">
      <formula1>$H$114:$H$213</formula1>
    </dataValidation>
    <dataValidation type="list" allowBlank="1" showInputMessage="1" showErrorMessage="1" sqref="K1" xr:uid="{DB4E6D12-025A-414C-8A98-358927C8CFE1}">
      <formula1>$S$3:$S$4</formula1>
    </dataValidation>
  </dataValidations>
  <pageMargins left="0.70866141732283472" right="0.70866141732283472" top="0.55118110236220474" bottom="0.35433070866141736" header="0" footer="0"/>
  <pageSetup paperSize="9" orientation="portrait" horizontalDpi="4294967294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CD04-8B57-42F9-8243-CA80B2B41ACA}">
  <dimension ref="A1:F109"/>
  <sheetViews>
    <sheetView showZeros="0" zoomScaleNormal="100" zoomScaleSheetLayoutView="100" workbookViewId="0">
      <selection sqref="A1:E1"/>
    </sheetView>
  </sheetViews>
  <sheetFormatPr defaultRowHeight="18.75"/>
  <cols>
    <col min="1" max="6" width="12.625" customWidth="1"/>
    <col min="8" max="9" width="9" customWidth="1"/>
  </cols>
  <sheetData>
    <row r="1" spans="1:6" ht="18.75" customHeight="1">
      <c r="A1" s="362" t="s">
        <v>1383</v>
      </c>
      <c r="B1" s="362"/>
      <c r="C1" s="362"/>
      <c r="D1" s="362"/>
      <c r="E1" s="362"/>
      <c r="F1" s="292"/>
    </row>
    <row r="2" spans="1:6" ht="15" customHeight="1">
      <c r="A2" s="101" t="s">
        <v>1447</v>
      </c>
      <c r="B2" s="367" t="str">
        <f>はじめに①!D5</f>
        <v>リンク</v>
      </c>
      <c r="C2" s="368"/>
      <c r="D2" s="106" t="s">
        <v>1384</v>
      </c>
      <c r="E2" s="102">
        <f>入力シート③!G1</f>
        <v>0</v>
      </c>
      <c r="F2" s="222">
        <f>入力シート③!I1</f>
        <v>0</v>
      </c>
    </row>
    <row r="3" spans="1:6" ht="15" customHeight="1">
      <c r="A3" s="103" t="s">
        <v>1446</v>
      </c>
      <c r="B3" s="369" t="str">
        <f>はじめに①!D6&amp;" "&amp;はじめに①!E6</f>
        <v xml:space="preserve"> </v>
      </c>
      <c r="C3" s="370"/>
      <c r="D3" s="107" t="s">
        <v>1385</v>
      </c>
      <c r="E3" s="104">
        <f>入力シート③!H1</f>
        <v>0</v>
      </c>
      <c r="F3" s="223">
        <f>入力シート③!J1</f>
        <v>0</v>
      </c>
    </row>
    <row r="4" spans="1:6" ht="15" customHeight="1">
      <c r="A4" s="105" t="s">
        <v>1448</v>
      </c>
      <c r="B4" s="371" t="str">
        <f>はじめに①!D7&amp;" "&amp;はじめに①!E7</f>
        <v xml:space="preserve"> </v>
      </c>
      <c r="C4" s="372"/>
      <c r="D4" s="373" t="s">
        <v>1386</v>
      </c>
      <c r="E4" s="374"/>
      <c r="F4" s="224">
        <f>入力シート③!D1</f>
        <v>0</v>
      </c>
    </row>
    <row r="5" spans="1:6" ht="8.1" customHeight="1">
      <c r="A5" s="366"/>
      <c r="B5" s="366"/>
      <c r="C5" s="366"/>
      <c r="D5" s="366"/>
      <c r="E5" s="366"/>
      <c r="F5" s="366"/>
    </row>
    <row r="6" spans="1:6" ht="12.95" customHeight="1">
      <c r="A6" s="363" t="s">
        <v>1409</v>
      </c>
      <c r="B6" s="364"/>
      <c r="C6" s="365"/>
      <c r="D6" s="363" t="s">
        <v>1408</v>
      </c>
      <c r="E6" s="364"/>
      <c r="F6" s="365"/>
    </row>
    <row r="7" spans="1:6" ht="12.95" customHeight="1">
      <c r="A7" s="153">
        <f>入力シート③!B5</f>
        <v>0</v>
      </c>
      <c r="B7" s="154">
        <f>入力シート③!B6</f>
        <v>0</v>
      </c>
      <c r="C7" s="155">
        <f>入力シート③!B7</f>
        <v>0</v>
      </c>
      <c r="D7" s="153">
        <f>入力シート③!H5</f>
        <v>0</v>
      </c>
      <c r="E7" s="154">
        <f>入力シート③!H6</f>
        <v>0</v>
      </c>
      <c r="F7" s="155">
        <f>入力シート③!H7</f>
        <v>0</v>
      </c>
    </row>
    <row r="8" spans="1:6" ht="12.95" customHeight="1" thickBot="1">
      <c r="A8" s="159">
        <f>入力シート③!B8</f>
        <v>0</v>
      </c>
      <c r="B8" s="160">
        <f>入力シート③!B9</f>
        <v>0</v>
      </c>
      <c r="C8" s="161">
        <f>入力シート③!B10</f>
        <v>0</v>
      </c>
      <c r="D8" s="159">
        <f>入力シート③!H8</f>
        <v>0</v>
      </c>
      <c r="E8" s="160">
        <f>入力シート③!H9</f>
        <v>0</v>
      </c>
      <c r="F8" s="161">
        <f>入力シート③!H10</f>
        <v>0</v>
      </c>
    </row>
    <row r="9" spans="1:6" ht="12.95" customHeight="1" thickTop="1">
      <c r="A9" s="156" t="s">
        <v>1387</v>
      </c>
      <c r="B9" s="157" t="s">
        <v>1388</v>
      </c>
      <c r="C9" s="158" t="s">
        <v>1389</v>
      </c>
      <c r="D9" s="156" t="s">
        <v>1387</v>
      </c>
      <c r="E9" s="157" t="s">
        <v>1388</v>
      </c>
      <c r="F9" s="158" t="s">
        <v>1389</v>
      </c>
    </row>
    <row r="10" spans="1:6" ht="12.95" customHeight="1">
      <c r="A10" s="200">
        <f>入力シート③!B12</f>
        <v>0</v>
      </c>
      <c r="B10" s="194">
        <f>入力シート③!C12</f>
        <v>0</v>
      </c>
      <c r="C10" s="195">
        <f>入力シート③!E12</f>
        <v>0</v>
      </c>
      <c r="D10" s="202">
        <f>入力シート③!H12</f>
        <v>0</v>
      </c>
      <c r="E10" s="196">
        <f>入力シート③!I12</f>
        <v>0</v>
      </c>
      <c r="F10" s="197">
        <f>入力シート③!K12</f>
        <v>0</v>
      </c>
    </row>
    <row r="11" spans="1:6" ht="12.95" customHeight="1">
      <c r="A11" s="200">
        <f>入力シート③!B13</f>
        <v>0</v>
      </c>
      <c r="B11" s="194">
        <f>入力シート③!C13</f>
        <v>0</v>
      </c>
      <c r="C11" s="195">
        <f>入力シート③!E13</f>
        <v>0</v>
      </c>
      <c r="D11" s="202">
        <f>入力シート③!H13</f>
        <v>0</v>
      </c>
      <c r="E11" s="196">
        <f>入力シート③!I13</f>
        <v>0</v>
      </c>
      <c r="F11" s="197">
        <f>入力シート③!K13</f>
        <v>0</v>
      </c>
    </row>
    <row r="12" spans="1:6" ht="12.95" customHeight="1">
      <c r="A12" s="200">
        <f>入力シート③!B14</f>
        <v>0</v>
      </c>
      <c r="B12" s="194">
        <f>入力シート③!C14</f>
        <v>0</v>
      </c>
      <c r="C12" s="195">
        <f>入力シート③!E14</f>
        <v>0</v>
      </c>
      <c r="D12" s="202">
        <f>入力シート③!H14</f>
        <v>0</v>
      </c>
      <c r="E12" s="196">
        <f>入力シート③!I14</f>
        <v>0</v>
      </c>
      <c r="F12" s="197">
        <f>入力シート③!K14</f>
        <v>0</v>
      </c>
    </row>
    <row r="13" spans="1:6" ht="12.95" customHeight="1">
      <c r="A13" s="200">
        <f>入力シート③!B15</f>
        <v>0</v>
      </c>
      <c r="B13" s="194">
        <f>入力シート③!C15</f>
        <v>0</v>
      </c>
      <c r="C13" s="195">
        <f>入力シート③!E15</f>
        <v>0</v>
      </c>
      <c r="D13" s="202">
        <f>入力シート③!H15</f>
        <v>0</v>
      </c>
      <c r="E13" s="196">
        <f>入力シート③!I15</f>
        <v>0</v>
      </c>
      <c r="F13" s="197">
        <f>入力シート③!K15</f>
        <v>0</v>
      </c>
    </row>
    <row r="14" spans="1:6" ht="12.95" customHeight="1">
      <c r="A14" s="200">
        <f>入力シート③!B16</f>
        <v>0</v>
      </c>
      <c r="B14" s="194">
        <f>入力シート③!C16</f>
        <v>0</v>
      </c>
      <c r="C14" s="195">
        <f>入力シート③!E16</f>
        <v>0</v>
      </c>
      <c r="D14" s="202">
        <f>入力シート③!H16</f>
        <v>0</v>
      </c>
      <c r="E14" s="196">
        <f>入力シート③!I16</f>
        <v>0</v>
      </c>
      <c r="F14" s="197">
        <f>入力シート③!K16</f>
        <v>0</v>
      </c>
    </row>
    <row r="15" spans="1:6" ht="12.95" customHeight="1">
      <c r="A15" s="200">
        <f>入力シート③!B17</f>
        <v>0</v>
      </c>
      <c r="B15" s="194">
        <f>入力シート③!C17</f>
        <v>0</v>
      </c>
      <c r="C15" s="195">
        <f>入力シート③!E17</f>
        <v>0</v>
      </c>
      <c r="D15" s="202">
        <f>入力シート③!H17</f>
        <v>0</v>
      </c>
      <c r="E15" s="196">
        <f>入力シート③!I17</f>
        <v>0</v>
      </c>
      <c r="F15" s="197">
        <f>入力シート③!K17</f>
        <v>0</v>
      </c>
    </row>
    <row r="16" spans="1:6" ht="12.95" customHeight="1">
      <c r="A16" s="200">
        <f>入力シート③!B18</f>
        <v>0</v>
      </c>
      <c r="B16" s="194">
        <f>入力シート③!C18</f>
        <v>0</v>
      </c>
      <c r="C16" s="195">
        <f>入力シート③!E18</f>
        <v>0</v>
      </c>
      <c r="D16" s="202">
        <f>入力シート③!H18</f>
        <v>0</v>
      </c>
      <c r="E16" s="196">
        <f>入力シート③!I18</f>
        <v>0</v>
      </c>
      <c r="F16" s="197">
        <f>入力シート③!K18</f>
        <v>0</v>
      </c>
    </row>
    <row r="17" spans="1:6" ht="12.95" customHeight="1">
      <c r="A17" s="200">
        <f>入力シート③!B19</f>
        <v>0</v>
      </c>
      <c r="B17" s="194">
        <f>入力シート③!C19</f>
        <v>0</v>
      </c>
      <c r="C17" s="195">
        <f>入力シート③!E19</f>
        <v>0</v>
      </c>
      <c r="D17" s="202">
        <f>入力シート③!H19</f>
        <v>0</v>
      </c>
      <c r="E17" s="196">
        <f>入力シート③!I19</f>
        <v>0</v>
      </c>
      <c r="F17" s="197">
        <f>入力シート③!K19</f>
        <v>0</v>
      </c>
    </row>
    <row r="18" spans="1:6" ht="12.95" customHeight="1">
      <c r="A18" s="200">
        <f>入力シート③!B20</f>
        <v>0</v>
      </c>
      <c r="B18" s="194">
        <f>入力シート③!C20</f>
        <v>0</v>
      </c>
      <c r="C18" s="195">
        <f>入力シート③!E20</f>
        <v>0</v>
      </c>
      <c r="D18" s="202">
        <f>入力シート③!H20</f>
        <v>0</v>
      </c>
      <c r="E18" s="196">
        <f>入力シート③!I20</f>
        <v>0</v>
      </c>
      <c r="F18" s="197">
        <f>入力シート③!K20</f>
        <v>0</v>
      </c>
    </row>
    <row r="19" spans="1:6" ht="12.95" customHeight="1">
      <c r="A19" s="200">
        <f>入力シート③!B21</f>
        <v>0</v>
      </c>
      <c r="B19" s="194">
        <f>入力シート③!C21</f>
        <v>0</v>
      </c>
      <c r="C19" s="195">
        <f>入力シート③!E21</f>
        <v>0</v>
      </c>
      <c r="D19" s="202">
        <f>入力シート③!H21</f>
        <v>0</v>
      </c>
      <c r="E19" s="196">
        <f>入力シート③!I21</f>
        <v>0</v>
      </c>
      <c r="F19" s="197">
        <f>入力シート③!K21</f>
        <v>0</v>
      </c>
    </row>
    <row r="20" spans="1:6" ht="12.95" customHeight="1">
      <c r="A20" s="200">
        <f>入力シート③!B22</f>
        <v>0</v>
      </c>
      <c r="B20" s="194">
        <f>入力シート③!C22</f>
        <v>0</v>
      </c>
      <c r="C20" s="195">
        <f>入力シート③!E22</f>
        <v>0</v>
      </c>
      <c r="D20" s="202">
        <f>入力シート③!H22</f>
        <v>0</v>
      </c>
      <c r="E20" s="196">
        <f>入力シート③!I22</f>
        <v>0</v>
      </c>
      <c r="F20" s="197">
        <f>入力シート③!K22</f>
        <v>0</v>
      </c>
    </row>
    <row r="21" spans="1:6" ht="12.95" customHeight="1">
      <c r="A21" s="200">
        <f>入力シート③!B23</f>
        <v>0</v>
      </c>
      <c r="B21" s="194">
        <f>入力シート③!C23</f>
        <v>0</v>
      </c>
      <c r="C21" s="195">
        <f>入力シート③!E23</f>
        <v>0</v>
      </c>
      <c r="D21" s="202">
        <f>入力シート③!H23</f>
        <v>0</v>
      </c>
      <c r="E21" s="196">
        <f>入力シート③!I23</f>
        <v>0</v>
      </c>
      <c r="F21" s="197">
        <f>入力シート③!K23</f>
        <v>0</v>
      </c>
    </row>
    <row r="22" spans="1:6" ht="12.95" customHeight="1">
      <c r="A22" s="200">
        <f>入力シート③!B24</f>
        <v>0</v>
      </c>
      <c r="B22" s="194">
        <f>入力シート③!C24</f>
        <v>0</v>
      </c>
      <c r="C22" s="195">
        <f>入力シート③!E24</f>
        <v>0</v>
      </c>
      <c r="D22" s="202">
        <f>入力シート③!H24</f>
        <v>0</v>
      </c>
      <c r="E22" s="196">
        <f>入力シート③!I24</f>
        <v>0</v>
      </c>
      <c r="F22" s="197">
        <f>入力シート③!K24</f>
        <v>0</v>
      </c>
    </row>
    <row r="23" spans="1:6" ht="12.95" customHeight="1">
      <c r="A23" s="200">
        <f>入力シート③!B25</f>
        <v>0</v>
      </c>
      <c r="B23" s="194">
        <f>入力シート③!C25</f>
        <v>0</v>
      </c>
      <c r="C23" s="195">
        <f>入力シート③!E25</f>
        <v>0</v>
      </c>
      <c r="D23" s="202">
        <f>入力シート③!H25</f>
        <v>0</v>
      </c>
      <c r="E23" s="196">
        <f>入力シート③!I25</f>
        <v>0</v>
      </c>
      <c r="F23" s="197">
        <f>入力シート③!K25</f>
        <v>0</v>
      </c>
    </row>
    <row r="24" spans="1:6" ht="12.95" customHeight="1">
      <c r="A24" s="200">
        <f>入力シート③!B26</f>
        <v>0</v>
      </c>
      <c r="B24" s="194">
        <f>入力シート③!C26</f>
        <v>0</v>
      </c>
      <c r="C24" s="195">
        <f>入力シート③!E26</f>
        <v>0</v>
      </c>
      <c r="D24" s="202">
        <f>入力シート③!H26</f>
        <v>0</v>
      </c>
      <c r="E24" s="196">
        <f>入力シート③!I26</f>
        <v>0</v>
      </c>
      <c r="F24" s="197">
        <f>入力シート③!K26</f>
        <v>0</v>
      </c>
    </row>
    <row r="25" spans="1:6" ht="12.95" customHeight="1">
      <c r="A25" s="200">
        <f>入力シート③!B27</f>
        <v>0</v>
      </c>
      <c r="B25" s="194">
        <f>入力シート③!C27</f>
        <v>0</v>
      </c>
      <c r="C25" s="195">
        <f>入力シート③!E27</f>
        <v>0</v>
      </c>
      <c r="D25" s="202">
        <f>入力シート③!H27</f>
        <v>0</v>
      </c>
      <c r="E25" s="196">
        <f>入力シート③!I27</f>
        <v>0</v>
      </c>
      <c r="F25" s="197">
        <f>入力シート③!K27</f>
        <v>0</v>
      </c>
    </row>
    <row r="26" spans="1:6" ht="12.95" customHeight="1">
      <c r="A26" s="200">
        <f>入力シート③!B28</f>
        <v>0</v>
      </c>
      <c r="B26" s="194">
        <f>入力シート③!C28</f>
        <v>0</v>
      </c>
      <c r="C26" s="195">
        <f>入力シート③!E28</f>
        <v>0</v>
      </c>
      <c r="D26" s="202">
        <f>入力シート③!H28</f>
        <v>0</v>
      </c>
      <c r="E26" s="196">
        <f>入力シート③!I28</f>
        <v>0</v>
      </c>
      <c r="F26" s="197">
        <f>入力シート③!K28</f>
        <v>0</v>
      </c>
    </row>
    <row r="27" spans="1:6" ht="12.95" customHeight="1">
      <c r="A27" s="200">
        <f>入力シート③!B29</f>
        <v>0</v>
      </c>
      <c r="B27" s="194">
        <f>入力シート③!C29</f>
        <v>0</v>
      </c>
      <c r="C27" s="195">
        <f>入力シート③!E29</f>
        <v>0</v>
      </c>
      <c r="D27" s="202">
        <f>入力シート③!H29</f>
        <v>0</v>
      </c>
      <c r="E27" s="196">
        <f>入力シート③!I29</f>
        <v>0</v>
      </c>
      <c r="F27" s="197">
        <f>入力シート③!K29</f>
        <v>0</v>
      </c>
    </row>
    <row r="28" spans="1:6" ht="12.95" customHeight="1">
      <c r="A28" s="200">
        <f>入力シート③!B30</f>
        <v>0</v>
      </c>
      <c r="B28" s="194">
        <f>入力シート③!C30</f>
        <v>0</v>
      </c>
      <c r="C28" s="195">
        <f>入力シート③!E30</f>
        <v>0</v>
      </c>
      <c r="D28" s="202">
        <f>入力シート③!H30</f>
        <v>0</v>
      </c>
      <c r="E28" s="196">
        <f>入力シート③!I30</f>
        <v>0</v>
      </c>
      <c r="F28" s="197">
        <f>入力シート③!K30</f>
        <v>0</v>
      </c>
    </row>
    <row r="29" spans="1:6" ht="12.95" customHeight="1">
      <c r="A29" s="200">
        <f>入力シート③!B31</f>
        <v>0</v>
      </c>
      <c r="B29" s="194">
        <f>入力シート③!C31</f>
        <v>0</v>
      </c>
      <c r="C29" s="195">
        <f>入力シート③!E31</f>
        <v>0</v>
      </c>
      <c r="D29" s="202">
        <f>入力シート③!H31</f>
        <v>0</v>
      </c>
      <c r="E29" s="196">
        <f>入力シート③!I31</f>
        <v>0</v>
      </c>
      <c r="F29" s="197">
        <f>入力シート③!K31</f>
        <v>0</v>
      </c>
    </row>
    <row r="30" spans="1:6" ht="12.95" customHeight="1">
      <c r="A30" s="200">
        <f>入力シート③!B32</f>
        <v>0</v>
      </c>
      <c r="B30" s="194">
        <f>入力シート③!C32</f>
        <v>0</v>
      </c>
      <c r="C30" s="195">
        <f>入力シート③!E32</f>
        <v>0</v>
      </c>
      <c r="D30" s="202">
        <f>入力シート③!H32</f>
        <v>0</v>
      </c>
      <c r="E30" s="196">
        <f>入力シート③!I32</f>
        <v>0</v>
      </c>
      <c r="F30" s="197">
        <f>入力シート③!K32</f>
        <v>0</v>
      </c>
    </row>
    <row r="31" spans="1:6" ht="12.95" customHeight="1">
      <c r="A31" s="200">
        <f>入力シート③!B33</f>
        <v>0</v>
      </c>
      <c r="B31" s="194">
        <f>入力シート③!C33</f>
        <v>0</v>
      </c>
      <c r="C31" s="195">
        <f>入力シート③!E33</f>
        <v>0</v>
      </c>
      <c r="D31" s="202">
        <f>入力シート③!H33</f>
        <v>0</v>
      </c>
      <c r="E31" s="196">
        <f>入力シート③!I33</f>
        <v>0</v>
      </c>
      <c r="F31" s="197">
        <f>入力シート③!K33</f>
        <v>0</v>
      </c>
    </row>
    <row r="32" spans="1:6" ht="12.95" customHeight="1">
      <c r="A32" s="200">
        <f>入力シート③!B34</f>
        <v>0</v>
      </c>
      <c r="B32" s="194">
        <f>入力シート③!C34</f>
        <v>0</v>
      </c>
      <c r="C32" s="195">
        <f>入力シート③!E34</f>
        <v>0</v>
      </c>
      <c r="D32" s="202">
        <f>入力シート③!H34</f>
        <v>0</v>
      </c>
      <c r="E32" s="196">
        <f>入力シート③!I34</f>
        <v>0</v>
      </c>
      <c r="F32" s="197">
        <f>入力シート③!K34</f>
        <v>0</v>
      </c>
    </row>
    <row r="33" spans="1:6" ht="12.95" customHeight="1">
      <c r="A33" s="200">
        <f>入力シート③!B35</f>
        <v>0</v>
      </c>
      <c r="B33" s="194">
        <f>入力シート③!C35</f>
        <v>0</v>
      </c>
      <c r="C33" s="195">
        <f>入力シート③!E35</f>
        <v>0</v>
      </c>
      <c r="D33" s="202">
        <f>入力シート③!H35</f>
        <v>0</v>
      </c>
      <c r="E33" s="196">
        <f>入力シート③!I35</f>
        <v>0</v>
      </c>
      <c r="F33" s="197">
        <f>入力シート③!K35</f>
        <v>0</v>
      </c>
    </row>
    <row r="34" spans="1:6" ht="12.95" customHeight="1">
      <c r="A34" s="200">
        <f>入力シート③!B36</f>
        <v>0</v>
      </c>
      <c r="B34" s="194">
        <f>入力シート③!C36</f>
        <v>0</v>
      </c>
      <c r="C34" s="195">
        <f>入力シート③!E36</f>
        <v>0</v>
      </c>
      <c r="D34" s="202">
        <f>入力シート③!H36</f>
        <v>0</v>
      </c>
      <c r="E34" s="196">
        <f>入力シート③!I36</f>
        <v>0</v>
      </c>
      <c r="F34" s="197">
        <f>入力シート③!K36</f>
        <v>0</v>
      </c>
    </row>
    <row r="35" spans="1:6" ht="12.95" customHeight="1">
      <c r="A35" s="200">
        <f>入力シート③!B37</f>
        <v>0</v>
      </c>
      <c r="B35" s="194">
        <f>入力シート③!C37</f>
        <v>0</v>
      </c>
      <c r="C35" s="195">
        <f>入力シート③!E37</f>
        <v>0</v>
      </c>
      <c r="D35" s="202">
        <f>入力シート③!H37</f>
        <v>0</v>
      </c>
      <c r="E35" s="196">
        <f>入力シート③!I37</f>
        <v>0</v>
      </c>
      <c r="F35" s="197">
        <f>入力シート③!K37</f>
        <v>0</v>
      </c>
    </row>
    <row r="36" spans="1:6" ht="12.95" customHeight="1">
      <c r="A36" s="200">
        <f>入力シート③!B38</f>
        <v>0</v>
      </c>
      <c r="B36" s="194">
        <f>入力シート③!C38</f>
        <v>0</v>
      </c>
      <c r="C36" s="195">
        <f>入力シート③!E38</f>
        <v>0</v>
      </c>
      <c r="D36" s="202">
        <f>入力シート③!H38</f>
        <v>0</v>
      </c>
      <c r="E36" s="196">
        <f>入力シート③!I38</f>
        <v>0</v>
      </c>
      <c r="F36" s="197">
        <f>入力シート③!K38</f>
        <v>0</v>
      </c>
    </row>
    <row r="37" spans="1:6" ht="12.95" customHeight="1">
      <c r="A37" s="200">
        <f>入力シート③!B39</f>
        <v>0</v>
      </c>
      <c r="B37" s="194">
        <f>入力シート③!C39</f>
        <v>0</v>
      </c>
      <c r="C37" s="195">
        <f>入力シート③!E39</f>
        <v>0</v>
      </c>
      <c r="D37" s="202">
        <f>入力シート③!H39</f>
        <v>0</v>
      </c>
      <c r="E37" s="196">
        <f>入力シート③!I39</f>
        <v>0</v>
      </c>
      <c r="F37" s="197">
        <f>入力シート③!K39</f>
        <v>0</v>
      </c>
    </row>
    <row r="38" spans="1:6" ht="12.95" customHeight="1">
      <c r="A38" s="200">
        <f>入力シート③!B40</f>
        <v>0</v>
      </c>
      <c r="B38" s="194">
        <f>入力シート③!C40</f>
        <v>0</v>
      </c>
      <c r="C38" s="195">
        <f>入力シート③!E40</f>
        <v>0</v>
      </c>
      <c r="D38" s="202">
        <f>入力シート③!H40</f>
        <v>0</v>
      </c>
      <c r="E38" s="196">
        <f>入力シート③!I40</f>
        <v>0</v>
      </c>
      <c r="F38" s="197">
        <f>入力シート③!K40</f>
        <v>0</v>
      </c>
    </row>
    <row r="39" spans="1:6" ht="12.95" customHeight="1">
      <c r="A39" s="200">
        <f>入力シート③!B41</f>
        <v>0</v>
      </c>
      <c r="B39" s="194">
        <f>入力シート③!C41</f>
        <v>0</v>
      </c>
      <c r="C39" s="195">
        <f>入力シート③!E41</f>
        <v>0</v>
      </c>
      <c r="D39" s="202">
        <f>入力シート③!H41</f>
        <v>0</v>
      </c>
      <c r="E39" s="196">
        <f>入力シート③!I41</f>
        <v>0</v>
      </c>
      <c r="F39" s="197">
        <f>入力シート③!K41</f>
        <v>0</v>
      </c>
    </row>
    <row r="40" spans="1:6" ht="12.95" customHeight="1">
      <c r="A40" s="200">
        <f>入力シート③!B42</f>
        <v>0</v>
      </c>
      <c r="B40" s="194">
        <f>入力シート③!C42</f>
        <v>0</v>
      </c>
      <c r="C40" s="195">
        <f>入力シート③!E42</f>
        <v>0</v>
      </c>
      <c r="D40" s="202">
        <f>入力シート③!H42</f>
        <v>0</v>
      </c>
      <c r="E40" s="196">
        <f>入力シート③!I42</f>
        <v>0</v>
      </c>
      <c r="F40" s="197">
        <f>入力シート③!K42</f>
        <v>0</v>
      </c>
    </row>
    <row r="41" spans="1:6" ht="12.95" customHeight="1">
      <c r="A41" s="200">
        <f>入力シート③!B43</f>
        <v>0</v>
      </c>
      <c r="B41" s="194">
        <f>入力シート③!C43</f>
        <v>0</v>
      </c>
      <c r="C41" s="195">
        <f>入力シート③!E43</f>
        <v>0</v>
      </c>
      <c r="D41" s="202">
        <f>入力シート③!H43</f>
        <v>0</v>
      </c>
      <c r="E41" s="196">
        <f>入力シート③!I43</f>
        <v>0</v>
      </c>
      <c r="F41" s="197">
        <f>入力シート③!K43</f>
        <v>0</v>
      </c>
    </row>
    <row r="42" spans="1:6" ht="12.95" customHeight="1">
      <c r="A42" s="200">
        <f>入力シート③!B44</f>
        <v>0</v>
      </c>
      <c r="B42" s="194">
        <f>入力シート③!C44</f>
        <v>0</v>
      </c>
      <c r="C42" s="195">
        <f>入力シート③!E44</f>
        <v>0</v>
      </c>
      <c r="D42" s="202">
        <f>入力シート③!H44</f>
        <v>0</v>
      </c>
      <c r="E42" s="196">
        <f>入力シート③!I44</f>
        <v>0</v>
      </c>
      <c r="F42" s="197">
        <f>入力シート③!K44</f>
        <v>0</v>
      </c>
    </row>
    <row r="43" spans="1:6" ht="12.95" customHeight="1">
      <c r="A43" s="200">
        <f>入力シート③!B45</f>
        <v>0</v>
      </c>
      <c r="B43" s="194">
        <f>入力シート③!C45</f>
        <v>0</v>
      </c>
      <c r="C43" s="195">
        <f>入力シート③!E45</f>
        <v>0</v>
      </c>
      <c r="D43" s="202">
        <f>入力シート③!H45</f>
        <v>0</v>
      </c>
      <c r="E43" s="196">
        <f>入力シート③!I45</f>
        <v>0</v>
      </c>
      <c r="F43" s="197">
        <f>入力シート③!K45</f>
        <v>0</v>
      </c>
    </row>
    <row r="44" spans="1:6" ht="12.95" customHeight="1">
      <c r="A44" s="200">
        <f>入力シート③!B46</f>
        <v>0</v>
      </c>
      <c r="B44" s="194">
        <f>入力シート③!C46</f>
        <v>0</v>
      </c>
      <c r="C44" s="195">
        <f>入力シート③!E46</f>
        <v>0</v>
      </c>
      <c r="D44" s="202">
        <f>入力シート③!H46</f>
        <v>0</v>
      </c>
      <c r="E44" s="196">
        <f>入力シート③!I46</f>
        <v>0</v>
      </c>
      <c r="F44" s="197">
        <f>入力シート③!K46</f>
        <v>0</v>
      </c>
    </row>
    <row r="45" spans="1:6" ht="12.95" customHeight="1">
      <c r="A45" s="200">
        <f>入力シート③!B47</f>
        <v>0</v>
      </c>
      <c r="B45" s="194">
        <f>入力シート③!C47</f>
        <v>0</v>
      </c>
      <c r="C45" s="195">
        <f>入力シート③!E47</f>
        <v>0</v>
      </c>
      <c r="D45" s="202">
        <f>入力シート③!H47</f>
        <v>0</v>
      </c>
      <c r="E45" s="196">
        <f>入力シート③!I47</f>
        <v>0</v>
      </c>
      <c r="F45" s="197">
        <f>入力シート③!K47</f>
        <v>0</v>
      </c>
    </row>
    <row r="46" spans="1:6" ht="12.95" customHeight="1">
      <c r="A46" s="200">
        <f>入力シート③!B48</f>
        <v>0</v>
      </c>
      <c r="B46" s="194">
        <f>入力シート③!C48</f>
        <v>0</v>
      </c>
      <c r="C46" s="195">
        <f>入力シート③!E48</f>
        <v>0</v>
      </c>
      <c r="D46" s="202">
        <f>入力シート③!H48</f>
        <v>0</v>
      </c>
      <c r="E46" s="196">
        <f>入力シート③!I48</f>
        <v>0</v>
      </c>
      <c r="F46" s="197">
        <f>入力シート③!K48</f>
        <v>0</v>
      </c>
    </row>
    <row r="47" spans="1:6" ht="12.95" customHeight="1">
      <c r="A47" s="200">
        <f>入力シート③!B49</f>
        <v>0</v>
      </c>
      <c r="B47" s="194">
        <f>入力シート③!C49</f>
        <v>0</v>
      </c>
      <c r="C47" s="195">
        <f>入力シート③!E49</f>
        <v>0</v>
      </c>
      <c r="D47" s="202">
        <f>入力シート③!H49</f>
        <v>0</v>
      </c>
      <c r="E47" s="196">
        <f>入力シート③!I49</f>
        <v>0</v>
      </c>
      <c r="F47" s="197">
        <f>入力シート③!K49</f>
        <v>0</v>
      </c>
    </row>
    <row r="48" spans="1:6" ht="12.95" customHeight="1">
      <c r="A48" s="200">
        <f>入力シート③!B50</f>
        <v>0</v>
      </c>
      <c r="B48" s="194">
        <f>入力シート③!C50</f>
        <v>0</v>
      </c>
      <c r="C48" s="195">
        <f>入力シート③!E50</f>
        <v>0</v>
      </c>
      <c r="D48" s="202">
        <f>入力シート③!H50</f>
        <v>0</v>
      </c>
      <c r="E48" s="196">
        <f>入力シート③!I50</f>
        <v>0</v>
      </c>
      <c r="F48" s="197">
        <f>入力シート③!K50</f>
        <v>0</v>
      </c>
    </row>
    <row r="49" spans="1:6" ht="12.95" customHeight="1">
      <c r="A49" s="200">
        <f>入力シート③!B51</f>
        <v>0</v>
      </c>
      <c r="B49" s="194">
        <f>入力シート③!C51</f>
        <v>0</v>
      </c>
      <c r="C49" s="195">
        <f>入力シート③!E51</f>
        <v>0</v>
      </c>
      <c r="D49" s="202">
        <f>入力シート③!H51</f>
        <v>0</v>
      </c>
      <c r="E49" s="196">
        <f>入力シート③!I51</f>
        <v>0</v>
      </c>
      <c r="F49" s="197">
        <f>入力シート③!K51</f>
        <v>0</v>
      </c>
    </row>
    <row r="50" spans="1:6" ht="12.95" customHeight="1">
      <c r="A50" s="200">
        <f>入力シート③!B52</f>
        <v>0</v>
      </c>
      <c r="B50" s="194">
        <f>入力シート③!C52</f>
        <v>0</v>
      </c>
      <c r="C50" s="195">
        <f>入力シート③!E52</f>
        <v>0</v>
      </c>
      <c r="D50" s="202">
        <f>入力シート③!H52</f>
        <v>0</v>
      </c>
      <c r="E50" s="196">
        <f>入力シート③!I52</f>
        <v>0</v>
      </c>
      <c r="F50" s="197">
        <f>入力シート③!K52</f>
        <v>0</v>
      </c>
    </row>
    <row r="51" spans="1:6" ht="12.95" customHeight="1">
      <c r="A51" s="200">
        <f>入力シート③!B53</f>
        <v>0</v>
      </c>
      <c r="B51" s="194">
        <f>入力シート③!C53</f>
        <v>0</v>
      </c>
      <c r="C51" s="195">
        <f>入力シート③!E53</f>
        <v>0</v>
      </c>
      <c r="D51" s="202">
        <f>入力シート③!H53</f>
        <v>0</v>
      </c>
      <c r="E51" s="196">
        <f>入力シート③!I53</f>
        <v>0</v>
      </c>
      <c r="F51" s="197">
        <f>入力シート③!K53</f>
        <v>0</v>
      </c>
    </row>
    <row r="52" spans="1:6" ht="12.95" customHeight="1">
      <c r="A52" s="200">
        <f>入力シート③!B54</f>
        <v>0</v>
      </c>
      <c r="B52" s="194">
        <f>入力シート③!C54</f>
        <v>0</v>
      </c>
      <c r="C52" s="195">
        <f>入力シート③!E54</f>
        <v>0</v>
      </c>
      <c r="D52" s="202">
        <f>入力シート③!H54</f>
        <v>0</v>
      </c>
      <c r="E52" s="196">
        <f>入力シート③!I54</f>
        <v>0</v>
      </c>
      <c r="F52" s="197">
        <f>入力シート③!K54</f>
        <v>0</v>
      </c>
    </row>
    <row r="53" spans="1:6" ht="12.95" customHeight="1">
      <c r="A53" s="200">
        <f>入力シート③!B55</f>
        <v>0</v>
      </c>
      <c r="B53" s="194">
        <f>入力シート③!C55</f>
        <v>0</v>
      </c>
      <c r="C53" s="195">
        <f>入力シート③!E55</f>
        <v>0</v>
      </c>
      <c r="D53" s="202">
        <f>入力シート③!H55</f>
        <v>0</v>
      </c>
      <c r="E53" s="196">
        <f>入力シート③!I55</f>
        <v>0</v>
      </c>
      <c r="F53" s="197">
        <f>入力シート③!K55</f>
        <v>0</v>
      </c>
    </row>
    <row r="54" spans="1:6" ht="12.95" customHeight="1">
      <c r="A54" s="200">
        <f>入力シート③!B56</f>
        <v>0</v>
      </c>
      <c r="B54" s="194">
        <f>入力シート③!C56</f>
        <v>0</v>
      </c>
      <c r="C54" s="195">
        <f>入力シート③!E56</f>
        <v>0</v>
      </c>
      <c r="D54" s="202">
        <f>入力シート③!H56</f>
        <v>0</v>
      </c>
      <c r="E54" s="196">
        <f>入力シート③!I56</f>
        <v>0</v>
      </c>
      <c r="F54" s="197">
        <f>入力シート③!K56</f>
        <v>0</v>
      </c>
    </row>
    <row r="55" spans="1:6" ht="12.95" customHeight="1">
      <c r="A55" s="200">
        <f>入力シート③!B57</f>
        <v>0</v>
      </c>
      <c r="B55" s="194">
        <f>入力シート③!C57</f>
        <v>0</v>
      </c>
      <c r="C55" s="195">
        <f>入力シート③!E57</f>
        <v>0</v>
      </c>
      <c r="D55" s="202">
        <f>入力シート③!H57</f>
        <v>0</v>
      </c>
      <c r="E55" s="196">
        <f>入力シート③!I57</f>
        <v>0</v>
      </c>
      <c r="F55" s="197">
        <f>入力シート③!K57</f>
        <v>0</v>
      </c>
    </row>
    <row r="56" spans="1:6" ht="12.95" customHeight="1">
      <c r="A56" s="200">
        <f>入力シート③!B58</f>
        <v>0</v>
      </c>
      <c r="B56" s="194">
        <f>入力シート③!C58</f>
        <v>0</v>
      </c>
      <c r="C56" s="195">
        <f>入力シート③!E58</f>
        <v>0</v>
      </c>
      <c r="D56" s="202">
        <f>入力シート③!H58</f>
        <v>0</v>
      </c>
      <c r="E56" s="196">
        <f>入力シート③!I58</f>
        <v>0</v>
      </c>
      <c r="F56" s="197">
        <f>入力シート③!K58</f>
        <v>0</v>
      </c>
    </row>
    <row r="57" spans="1:6" ht="12.95" customHeight="1">
      <c r="A57" s="200">
        <f>入力シート③!B59</f>
        <v>0</v>
      </c>
      <c r="B57" s="194">
        <f>入力シート③!C59</f>
        <v>0</v>
      </c>
      <c r="C57" s="195">
        <f>入力シート③!E59</f>
        <v>0</v>
      </c>
      <c r="D57" s="202">
        <f>入力シート③!H59</f>
        <v>0</v>
      </c>
      <c r="E57" s="196">
        <f>入力シート③!I59</f>
        <v>0</v>
      </c>
      <c r="F57" s="197">
        <f>入力シート③!K59</f>
        <v>0</v>
      </c>
    </row>
    <row r="58" spans="1:6" ht="12.95" customHeight="1">
      <c r="A58" s="200">
        <f>入力シート③!B60</f>
        <v>0</v>
      </c>
      <c r="B58" s="194">
        <f>入力シート③!C60</f>
        <v>0</v>
      </c>
      <c r="C58" s="195">
        <f>入力シート③!E60</f>
        <v>0</v>
      </c>
      <c r="D58" s="202">
        <f>入力シート③!H60</f>
        <v>0</v>
      </c>
      <c r="E58" s="196">
        <f>入力シート③!I60</f>
        <v>0</v>
      </c>
      <c r="F58" s="197">
        <f>入力シート③!K60</f>
        <v>0</v>
      </c>
    </row>
    <row r="59" spans="1:6" ht="12.95" customHeight="1">
      <c r="A59" s="200">
        <f>入力シート③!B61</f>
        <v>0</v>
      </c>
      <c r="B59" s="194">
        <f>入力シート③!C61</f>
        <v>0</v>
      </c>
      <c r="C59" s="195">
        <f>入力シート③!E61</f>
        <v>0</v>
      </c>
      <c r="D59" s="202">
        <f>入力シート③!H61</f>
        <v>0</v>
      </c>
      <c r="E59" s="196">
        <f>入力シート③!I61</f>
        <v>0</v>
      </c>
      <c r="F59" s="197">
        <f>入力シート③!K61</f>
        <v>0</v>
      </c>
    </row>
    <row r="60" spans="1:6" ht="12.95" customHeight="1">
      <c r="A60" s="200">
        <f>入力シート③!B62</f>
        <v>0</v>
      </c>
      <c r="B60" s="194">
        <f>入力シート③!C62</f>
        <v>0</v>
      </c>
      <c r="C60" s="195">
        <f>入力シート③!E62</f>
        <v>0</v>
      </c>
      <c r="D60" s="202">
        <f>入力シート③!H62</f>
        <v>0</v>
      </c>
      <c r="E60" s="196">
        <f>入力シート③!I62</f>
        <v>0</v>
      </c>
      <c r="F60" s="197">
        <f>入力シート③!K62</f>
        <v>0</v>
      </c>
    </row>
    <row r="61" spans="1:6" ht="12.95" customHeight="1">
      <c r="A61" s="200">
        <f>入力シート③!B63</f>
        <v>0</v>
      </c>
      <c r="B61" s="194">
        <f>入力シート③!C63</f>
        <v>0</v>
      </c>
      <c r="C61" s="195">
        <f>入力シート③!E63</f>
        <v>0</v>
      </c>
      <c r="D61" s="202">
        <f>入力シート③!H63</f>
        <v>0</v>
      </c>
      <c r="E61" s="196">
        <f>入力シート③!I63</f>
        <v>0</v>
      </c>
      <c r="F61" s="197">
        <f>入力シート③!K63</f>
        <v>0</v>
      </c>
    </row>
    <row r="62" spans="1:6" ht="12.95" customHeight="1">
      <c r="A62" s="200">
        <f>入力シート③!B64</f>
        <v>0</v>
      </c>
      <c r="B62" s="194">
        <f>入力シート③!C64</f>
        <v>0</v>
      </c>
      <c r="C62" s="195">
        <f>入力シート③!E64</f>
        <v>0</v>
      </c>
      <c r="D62" s="202">
        <f>入力シート③!H64</f>
        <v>0</v>
      </c>
      <c r="E62" s="196">
        <f>入力シート③!I64</f>
        <v>0</v>
      </c>
      <c r="F62" s="197">
        <f>入力シート③!K64</f>
        <v>0</v>
      </c>
    </row>
    <row r="63" spans="1:6" ht="12.95" customHeight="1">
      <c r="A63" s="200">
        <f>入力シート③!B65</f>
        <v>0</v>
      </c>
      <c r="B63" s="194">
        <f>入力シート③!C65</f>
        <v>0</v>
      </c>
      <c r="C63" s="195">
        <f>入力シート③!E65</f>
        <v>0</v>
      </c>
      <c r="D63" s="202">
        <f>入力シート③!H65</f>
        <v>0</v>
      </c>
      <c r="E63" s="196">
        <f>入力シート③!I65</f>
        <v>0</v>
      </c>
      <c r="F63" s="197">
        <f>入力シート③!K65</f>
        <v>0</v>
      </c>
    </row>
    <row r="64" spans="1:6" ht="12.95" customHeight="1">
      <c r="A64" s="200">
        <f>入力シート③!B66</f>
        <v>0</v>
      </c>
      <c r="B64" s="194">
        <f>入力シート③!C66</f>
        <v>0</v>
      </c>
      <c r="C64" s="195">
        <f>入力シート③!E66</f>
        <v>0</v>
      </c>
      <c r="D64" s="202">
        <f>入力シート③!H66</f>
        <v>0</v>
      </c>
      <c r="E64" s="196">
        <f>入力シート③!I66</f>
        <v>0</v>
      </c>
      <c r="F64" s="197">
        <f>入力シート③!K66</f>
        <v>0</v>
      </c>
    </row>
    <row r="65" spans="1:6" ht="12.95" customHeight="1">
      <c r="A65" s="200">
        <f>入力シート③!B67</f>
        <v>0</v>
      </c>
      <c r="B65" s="194">
        <f>入力シート③!C67</f>
        <v>0</v>
      </c>
      <c r="C65" s="195">
        <f>入力シート③!E67</f>
        <v>0</v>
      </c>
      <c r="D65" s="202">
        <f>入力シート③!H67</f>
        <v>0</v>
      </c>
      <c r="E65" s="196">
        <f>入力シート③!I67</f>
        <v>0</v>
      </c>
      <c r="F65" s="197">
        <f>入力シート③!K67</f>
        <v>0</v>
      </c>
    </row>
    <row r="66" spans="1:6" ht="12.95" customHeight="1">
      <c r="A66" s="200">
        <f>入力シート③!B68</f>
        <v>0</v>
      </c>
      <c r="B66" s="194">
        <f>入力シート③!C68</f>
        <v>0</v>
      </c>
      <c r="C66" s="195">
        <f>入力シート③!E68</f>
        <v>0</v>
      </c>
      <c r="D66" s="202">
        <f>入力シート③!H68</f>
        <v>0</v>
      </c>
      <c r="E66" s="196">
        <f>入力シート③!I68</f>
        <v>0</v>
      </c>
      <c r="F66" s="197">
        <f>入力シート③!K68</f>
        <v>0</v>
      </c>
    </row>
    <row r="67" spans="1:6" ht="12.95" customHeight="1">
      <c r="A67" s="200">
        <f>入力シート③!B69</f>
        <v>0</v>
      </c>
      <c r="B67" s="194">
        <f>入力シート③!C69</f>
        <v>0</v>
      </c>
      <c r="C67" s="195">
        <f>入力シート③!E69</f>
        <v>0</v>
      </c>
      <c r="D67" s="202">
        <f>入力シート③!H69</f>
        <v>0</v>
      </c>
      <c r="E67" s="196">
        <f>入力シート③!I69</f>
        <v>0</v>
      </c>
      <c r="F67" s="197">
        <f>入力シート③!K69</f>
        <v>0</v>
      </c>
    </row>
    <row r="68" spans="1:6" ht="12.95" customHeight="1">
      <c r="A68" s="200">
        <f>入力シート③!B70</f>
        <v>0</v>
      </c>
      <c r="B68" s="194">
        <f>入力シート③!C70</f>
        <v>0</v>
      </c>
      <c r="C68" s="195">
        <f>入力シート③!E70</f>
        <v>0</v>
      </c>
      <c r="D68" s="202">
        <f>入力シート③!H70</f>
        <v>0</v>
      </c>
      <c r="E68" s="196">
        <f>入力シート③!I70</f>
        <v>0</v>
      </c>
      <c r="F68" s="197">
        <f>入力シート③!K70</f>
        <v>0</v>
      </c>
    </row>
    <row r="69" spans="1:6" ht="12.95" customHeight="1">
      <c r="A69" s="200">
        <f>入力シート③!B71</f>
        <v>0</v>
      </c>
      <c r="B69" s="194">
        <f>入力シート③!C71</f>
        <v>0</v>
      </c>
      <c r="C69" s="195">
        <f>入力シート③!E71</f>
        <v>0</v>
      </c>
      <c r="D69" s="202">
        <f>入力シート③!H71</f>
        <v>0</v>
      </c>
      <c r="E69" s="196">
        <f>入力シート③!I71</f>
        <v>0</v>
      </c>
      <c r="F69" s="197">
        <f>入力シート③!K71</f>
        <v>0</v>
      </c>
    </row>
    <row r="70" spans="1:6" ht="12.95" customHeight="1">
      <c r="A70" s="200">
        <f>入力シート③!B72</f>
        <v>0</v>
      </c>
      <c r="B70" s="194">
        <f>入力シート③!C72</f>
        <v>0</v>
      </c>
      <c r="C70" s="195">
        <f>入力シート③!E72</f>
        <v>0</v>
      </c>
      <c r="D70" s="202">
        <f>入力シート③!H72</f>
        <v>0</v>
      </c>
      <c r="E70" s="196">
        <f>入力シート③!I72</f>
        <v>0</v>
      </c>
      <c r="F70" s="197">
        <f>入力シート③!K72</f>
        <v>0</v>
      </c>
    </row>
    <row r="71" spans="1:6" ht="12.95" customHeight="1">
      <c r="A71" s="200">
        <f>入力シート③!B73</f>
        <v>0</v>
      </c>
      <c r="B71" s="194">
        <f>入力シート③!C73</f>
        <v>0</v>
      </c>
      <c r="C71" s="195">
        <f>入力シート③!E73</f>
        <v>0</v>
      </c>
      <c r="D71" s="202">
        <f>入力シート③!H73</f>
        <v>0</v>
      </c>
      <c r="E71" s="196">
        <f>入力シート③!I73</f>
        <v>0</v>
      </c>
      <c r="F71" s="197">
        <f>入力シート③!K73</f>
        <v>0</v>
      </c>
    </row>
    <row r="72" spans="1:6" ht="12.95" customHeight="1">
      <c r="A72" s="200">
        <f>入力シート③!B74</f>
        <v>0</v>
      </c>
      <c r="B72" s="194">
        <f>入力シート③!C74</f>
        <v>0</v>
      </c>
      <c r="C72" s="195">
        <f>入力シート③!E74</f>
        <v>0</v>
      </c>
      <c r="D72" s="202">
        <f>入力シート③!H74</f>
        <v>0</v>
      </c>
      <c r="E72" s="196">
        <f>入力シート③!I74</f>
        <v>0</v>
      </c>
      <c r="F72" s="197">
        <f>入力シート③!K74</f>
        <v>0</v>
      </c>
    </row>
    <row r="73" spans="1:6" ht="12.95" customHeight="1">
      <c r="A73" s="200">
        <f>入力シート③!B75</f>
        <v>0</v>
      </c>
      <c r="B73" s="194">
        <f>入力シート③!C75</f>
        <v>0</v>
      </c>
      <c r="C73" s="195">
        <f>入力シート③!E75</f>
        <v>0</v>
      </c>
      <c r="D73" s="202">
        <f>入力シート③!H75</f>
        <v>0</v>
      </c>
      <c r="E73" s="196">
        <f>入力シート③!I75</f>
        <v>0</v>
      </c>
      <c r="F73" s="197">
        <f>入力シート③!K75</f>
        <v>0</v>
      </c>
    </row>
    <row r="74" spans="1:6" ht="12.95" customHeight="1">
      <c r="A74" s="200">
        <f>入力シート③!B76</f>
        <v>0</v>
      </c>
      <c r="B74" s="194">
        <f>入力シート③!C76</f>
        <v>0</v>
      </c>
      <c r="C74" s="195">
        <f>入力シート③!E76</f>
        <v>0</v>
      </c>
      <c r="D74" s="202">
        <f>入力シート③!H76</f>
        <v>0</v>
      </c>
      <c r="E74" s="196">
        <f>入力シート③!I76</f>
        <v>0</v>
      </c>
      <c r="F74" s="197">
        <f>入力シート③!K76</f>
        <v>0</v>
      </c>
    </row>
    <row r="75" spans="1:6" ht="12.95" customHeight="1">
      <c r="A75" s="200">
        <f>入力シート③!B77</f>
        <v>0</v>
      </c>
      <c r="B75" s="194">
        <f>入力シート③!C77</f>
        <v>0</v>
      </c>
      <c r="C75" s="195">
        <f>入力シート③!E77</f>
        <v>0</v>
      </c>
      <c r="D75" s="202">
        <f>入力シート③!H77</f>
        <v>0</v>
      </c>
      <c r="E75" s="196">
        <f>入力シート③!I77</f>
        <v>0</v>
      </c>
      <c r="F75" s="197">
        <f>入力シート③!K77</f>
        <v>0</v>
      </c>
    </row>
    <row r="76" spans="1:6" ht="12.95" customHeight="1">
      <c r="A76" s="200">
        <f>入力シート③!B78</f>
        <v>0</v>
      </c>
      <c r="B76" s="194">
        <f>入力シート③!C78</f>
        <v>0</v>
      </c>
      <c r="C76" s="195">
        <f>入力シート③!E78</f>
        <v>0</v>
      </c>
      <c r="D76" s="202">
        <f>入力シート③!H78</f>
        <v>0</v>
      </c>
      <c r="E76" s="196">
        <f>入力シート③!I78</f>
        <v>0</v>
      </c>
      <c r="F76" s="197">
        <f>入力シート③!K78</f>
        <v>0</v>
      </c>
    </row>
    <row r="77" spans="1:6" ht="12.95" customHeight="1">
      <c r="A77" s="200">
        <f>入力シート③!B79</f>
        <v>0</v>
      </c>
      <c r="B77" s="194">
        <f>入力シート③!C79</f>
        <v>0</v>
      </c>
      <c r="C77" s="195">
        <f>入力シート③!E79</f>
        <v>0</v>
      </c>
      <c r="D77" s="202">
        <f>入力シート③!H79</f>
        <v>0</v>
      </c>
      <c r="E77" s="196">
        <f>入力シート③!I79</f>
        <v>0</v>
      </c>
      <c r="F77" s="197">
        <f>入力シート③!K79</f>
        <v>0</v>
      </c>
    </row>
    <row r="78" spans="1:6" ht="12.95" customHeight="1">
      <c r="A78" s="200">
        <f>入力シート③!B80</f>
        <v>0</v>
      </c>
      <c r="B78" s="194">
        <f>入力シート③!C80</f>
        <v>0</v>
      </c>
      <c r="C78" s="195">
        <f>入力シート③!E80</f>
        <v>0</v>
      </c>
      <c r="D78" s="202">
        <f>入力シート③!H80</f>
        <v>0</v>
      </c>
      <c r="E78" s="196">
        <f>入力シート③!I80</f>
        <v>0</v>
      </c>
      <c r="F78" s="197">
        <f>入力シート③!K80</f>
        <v>0</v>
      </c>
    </row>
    <row r="79" spans="1:6" ht="12.95" customHeight="1">
      <c r="A79" s="200">
        <f>入力シート③!B81</f>
        <v>0</v>
      </c>
      <c r="B79" s="194">
        <f>入力シート③!C81</f>
        <v>0</v>
      </c>
      <c r="C79" s="195">
        <f>入力シート③!E81</f>
        <v>0</v>
      </c>
      <c r="D79" s="202">
        <f>入力シート③!H81</f>
        <v>0</v>
      </c>
      <c r="E79" s="196">
        <f>入力シート③!I81</f>
        <v>0</v>
      </c>
      <c r="F79" s="197">
        <f>入力シート③!K81</f>
        <v>0</v>
      </c>
    </row>
    <row r="80" spans="1:6" ht="12.95" customHeight="1">
      <c r="A80" s="200">
        <f>入力シート③!B82</f>
        <v>0</v>
      </c>
      <c r="B80" s="194">
        <f>入力シート③!C82</f>
        <v>0</v>
      </c>
      <c r="C80" s="195">
        <f>入力シート③!E82</f>
        <v>0</v>
      </c>
      <c r="D80" s="202">
        <f>入力シート③!H82</f>
        <v>0</v>
      </c>
      <c r="E80" s="196">
        <f>入力シート③!I82</f>
        <v>0</v>
      </c>
      <c r="F80" s="197">
        <f>入力シート③!K82</f>
        <v>0</v>
      </c>
    </row>
    <row r="81" spans="1:6" ht="12.95" customHeight="1">
      <c r="A81" s="200">
        <f>入力シート③!B83</f>
        <v>0</v>
      </c>
      <c r="B81" s="194">
        <f>入力シート③!C83</f>
        <v>0</v>
      </c>
      <c r="C81" s="195">
        <f>入力シート③!E83</f>
        <v>0</v>
      </c>
      <c r="D81" s="202">
        <f>入力シート③!H83</f>
        <v>0</v>
      </c>
      <c r="E81" s="196">
        <f>入力シート③!I83</f>
        <v>0</v>
      </c>
      <c r="F81" s="197">
        <f>入力シート③!K83</f>
        <v>0</v>
      </c>
    </row>
    <row r="82" spans="1:6" ht="12.95" customHeight="1">
      <c r="A82" s="200">
        <f>入力シート③!B84</f>
        <v>0</v>
      </c>
      <c r="B82" s="194">
        <f>入力シート③!C84</f>
        <v>0</v>
      </c>
      <c r="C82" s="195">
        <f>入力シート③!E84</f>
        <v>0</v>
      </c>
      <c r="D82" s="202">
        <f>入力シート③!H84</f>
        <v>0</v>
      </c>
      <c r="E82" s="196">
        <f>入力シート③!I84</f>
        <v>0</v>
      </c>
      <c r="F82" s="197">
        <f>入力シート③!K84</f>
        <v>0</v>
      </c>
    </row>
    <row r="83" spans="1:6" ht="12.95" customHeight="1">
      <c r="A83" s="200">
        <f>入力シート③!B85</f>
        <v>0</v>
      </c>
      <c r="B83" s="194">
        <f>入力シート③!C85</f>
        <v>0</v>
      </c>
      <c r="C83" s="195">
        <f>入力シート③!E85</f>
        <v>0</v>
      </c>
      <c r="D83" s="202">
        <f>入力シート③!H85</f>
        <v>0</v>
      </c>
      <c r="E83" s="196">
        <f>入力シート③!I85</f>
        <v>0</v>
      </c>
      <c r="F83" s="197">
        <f>入力シート③!K85</f>
        <v>0</v>
      </c>
    </row>
    <row r="84" spans="1:6" ht="12.95" customHeight="1">
      <c r="A84" s="200">
        <f>入力シート③!B86</f>
        <v>0</v>
      </c>
      <c r="B84" s="194">
        <f>入力シート③!C86</f>
        <v>0</v>
      </c>
      <c r="C84" s="195">
        <f>入力シート③!E86</f>
        <v>0</v>
      </c>
      <c r="D84" s="202">
        <f>入力シート③!H86</f>
        <v>0</v>
      </c>
      <c r="E84" s="196">
        <f>入力シート③!I86</f>
        <v>0</v>
      </c>
      <c r="F84" s="197">
        <f>入力シート③!K86</f>
        <v>0</v>
      </c>
    </row>
    <row r="85" spans="1:6" ht="12.95" customHeight="1">
      <c r="A85" s="200">
        <f>入力シート③!B87</f>
        <v>0</v>
      </c>
      <c r="B85" s="194">
        <f>入力シート③!C87</f>
        <v>0</v>
      </c>
      <c r="C85" s="195">
        <f>入力シート③!E87</f>
        <v>0</v>
      </c>
      <c r="D85" s="202">
        <f>入力シート③!H87</f>
        <v>0</v>
      </c>
      <c r="E85" s="196">
        <f>入力シート③!I87</f>
        <v>0</v>
      </c>
      <c r="F85" s="197">
        <f>入力シート③!K87</f>
        <v>0</v>
      </c>
    </row>
    <row r="86" spans="1:6" ht="12.95" customHeight="1">
      <c r="A86" s="200">
        <f>入力シート③!B88</f>
        <v>0</v>
      </c>
      <c r="B86" s="194">
        <f>入力シート③!C88</f>
        <v>0</v>
      </c>
      <c r="C86" s="195">
        <f>入力シート③!E88</f>
        <v>0</v>
      </c>
      <c r="D86" s="202">
        <f>入力シート③!H88</f>
        <v>0</v>
      </c>
      <c r="E86" s="196">
        <f>入力シート③!I88</f>
        <v>0</v>
      </c>
      <c r="F86" s="197">
        <f>入力シート③!K88</f>
        <v>0</v>
      </c>
    </row>
    <row r="87" spans="1:6" ht="12.95" customHeight="1">
      <c r="A87" s="200">
        <f>入力シート③!B89</f>
        <v>0</v>
      </c>
      <c r="B87" s="194">
        <f>入力シート③!C89</f>
        <v>0</v>
      </c>
      <c r="C87" s="195">
        <f>入力シート③!E89</f>
        <v>0</v>
      </c>
      <c r="D87" s="202">
        <f>入力シート③!H89</f>
        <v>0</v>
      </c>
      <c r="E87" s="196">
        <f>入力シート③!I89</f>
        <v>0</v>
      </c>
      <c r="F87" s="197">
        <f>入力シート③!K89</f>
        <v>0</v>
      </c>
    </row>
    <row r="88" spans="1:6" ht="12.95" customHeight="1">
      <c r="A88" s="200">
        <f>入力シート③!B90</f>
        <v>0</v>
      </c>
      <c r="B88" s="194">
        <f>入力シート③!C90</f>
        <v>0</v>
      </c>
      <c r="C88" s="195">
        <f>入力シート③!E90</f>
        <v>0</v>
      </c>
      <c r="D88" s="202">
        <f>入力シート③!H90</f>
        <v>0</v>
      </c>
      <c r="E88" s="196">
        <f>入力シート③!I90</f>
        <v>0</v>
      </c>
      <c r="F88" s="197">
        <f>入力シート③!K90</f>
        <v>0</v>
      </c>
    </row>
    <row r="89" spans="1:6" ht="12.95" customHeight="1">
      <c r="A89" s="200">
        <f>入力シート③!B91</f>
        <v>0</v>
      </c>
      <c r="B89" s="194">
        <f>入力シート③!C91</f>
        <v>0</v>
      </c>
      <c r="C89" s="195">
        <f>入力シート③!E91</f>
        <v>0</v>
      </c>
      <c r="D89" s="202">
        <f>入力シート③!H91</f>
        <v>0</v>
      </c>
      <c r="E89" s="196">
        <f>入力シート③!I91</f>
        <v>0</v>
      </c>
      <c r="F89" s="197">
        <f>入力シート③!K91</f>
        <v>0</v>
      </c>
    </row>
    <row r="90" spans="1:6" ht="12.95" customHeight="1">
      <c r="A90" s="200">
        <f>入力シート③!B92</f>
        <v>0</v>
      </c>
      <c r="B90" s="194">
        <f>入力シート③!C92</f>
        <v>0</v>
      </c>
      <c r="C90" s="195">
        <f>入力シート③!E92</f>
        <v>0</v>
      </c>
      <c r="D90" s="202">
        <f>入力シート③!H92</f>
        <v>0</v>
      </c>
      <c r="E90" s="196">
        <f>入力シート③!I92</f>
        <v>0</v>
      </c>
      <c r="F90" s="197">
        <f>入力シート③!K92</f>
        <v>0</v>
      </c>
    </row>
    <row r="91" spans="1:6" ht="12.95" customHeight="1">
      <c r="A91" s="200">
        <f>入力シート③!B93</f>
        <v>0</v>
      </c>
      <c r="B91" s="194">
        <f>入力シート③!C93</f>
        <v>0</v>
      </c>
      <c r="C91" s="195">
        <f>入力シート③!E93</f>
        <v>0</v>
      </c>
      <c r="D91" s="202">
        <f>入力シート③!H93</f>
        <v>0</v>
      </c>
      <c r="E91" s="196">
        <f>入力シート③!I93</f>
        <v>0</v>
      </c>
      <c r="F91" s="197">
        <f>入力シート③!K93</f>
        <v>0</v>
      </c>
    </row>
    <row r="92" spans="1:6" ht="12.95" customHeight="1">
      <c r="A92" s="200">
        <f>入力シート③!B94</f>
        <v>0</v>
      </c>
      <c r="B92" s="194">
        <f>入力シート③!C94</f>
        <v>0</v>
      </c>
      <c r="C92" s="195">
        <f>入力シート③!E94</f>
        <v>0</v>
      </c>
      <c r="D92" s="202">
        <f>入力シート③!H94</f>
        <v>0</v>
      </c>
      <c r="E92" s="196">
        <f>入力シート③!I94</f>
        <v>0</v>
      </c>
      <c r="F92" s="197">
        <f>入力シート③!K94</f>
        <v>0</v>
      </c>
    </row>
    <row r="93" spans="1:6" ht="12.95" customHeight="1">
      <c r="A93" s="200">
        <f>入力シート③!B95</f>
        <v>0</v>
      </c>
      <c r="B93" s="194">
        <f>入力シート③!C95</f>
        <v>0</v>
      </c>
      <c r="C93" s="195">
        <f>入力シート③!E95</f>
        <v>0</v>
      </c>
      <c r="D93" s="202">
        <f>入力シート③!H95</f>
        <v>0</v>
      </c>
      <c r="E93" s="196">
        <f>入力シート③!I95</f>
        <v>0</v>
      </c>
      <c r="F93" s="197">
        <f>入力シート③!K95</f>
        <v>0</v>
      </c>
    </row>
    <row r="94" spans="1:6" ht="12.95" customHeight="1">
      <c r="A94" s="200">
        <f>入力シート③!B96</f>
        <v>0</v>
      </c>
      <c r="B94" s="194">
        <f>入力シート③!C96</f>
        <v>0</v>
      </c>
      <c r="C94" s="195">
        <f>入力シート③!E96</f>
        <v>0</v>
      </c>
      <c r="D94" s="202">
        <f>入力シート③!H96</f>
        <v>0</v>
      </c>
      <c r="E94" s="196">
        <f>入力シート③!I96</f>
        <v>0</v>
      </c>
      <c r="F94" s="197">
        <f>入力シート③!K96</f>
        <v>0</v>
      </c>
    </row>
    <row r="95" spans="1:6" ht="12.95" customHeight="1">
      <c r="A95" s="200">
        <f>入力シート③!B97</f>
        <v>0</v>
      </c>
      <c r="B95" s="194">
        <f>入力シート③!C97</f>
        <v>0</v>
      </c>
      <c r="C95" s="195">
        <f>入力シート③!E97</f>
        <v>0</v>
      </c>
      <c r="D95" s="202">
        <f>入力シート③!H97</f>
        <v>0</v>
      </c>
      <c r="E95" s="196">
        <f>入力シート③!I97</f>
        <v>0</v>
      </c>
      <c r="F95" s="197">
        <f>入力シート③!K97</f>
        <v>0</v>
      </c>
    </row>
    <row r="96" spans="1:6" ht="12.95" customHeight="1">
      <c r="A96" s="200">
        <f>入力シート③!B98</f>
        <v>0</v>
      </c>
      <c r="B96" s="194">
        <f>入力シート③!C98</f>
        <v>0</v>
      </c>
      <c r="C96" s="195">
        <f>入力シート③!E98</f>
        <v>0</v>
      </c>
      <c r="D96" s="202">
        <f>入力シート③!H98</f>
        <v>0</v>
      </c>
      <c r="E96" s="196">
        <f>入力シート③!I98</f>
        <v>0</v>
      </c>
      <c r="F96" s="197">
        <f>入力シート③!K98</f>
        <v>0</v>
      </c>
    </row>
    <row r="97" spans="1:6" ht="12.95" customHeight="1">
      <c r="A97" s="200">
        <f>入力シート③!B99</f>
        <v>0</v>
      </c>
      <c r="B97" s="194">
        <f>入力シート③!C99</f>
        <v>0</v>
      </c>
      <c r="C97" s="195">
        <f>入力シート③!E99</f>
        <v>0</v>
      </c>
      <c r="D97" s="202">
        <f>入力シート③!H99</f>
        <v>0</v>
      </c>
      <c r="E97" s="196">
        <f>入力シート③!I99</f>
        <v>0</v>
      </c>
      <c r="F97" s="197">
        <f>入力シート③!K99</f>
        <v>0</v>
      </c>
    </row>
    <row r="98" spans="1:6" ht="12.95" customHeight="1">
      <c r="A98" s="200">
        <f>入力シート③!B100</f>
        <v>0</v>
      </c>
      <c r="B98" s="194">
        <f>入力シート③!C100</f>
        <v>0</v>
      </c>
      <c r="C98" s="195">
        <f>入力シート③!E100</f>
        <v>0</v>
      </c>
      <c r="D98" s="202">
        <f>入力シート③!H100</f>
        <v>0</v>
      </c>
      <c r="E98" s="196">
        <f>入力シート③!I100</f>
        <v>0</v>
      </c>
      <c r="F98" s="197">
        <f>入力シート③!K100</f>
        <v>0</v>
      </c>
    </row>
    <row r="99" spans="1:6" ht="12.95" customHeight="1">
      <c r="A99" s="200">
        <f>入力シート③!B101</f>
        <v>0</v>
      </c>
      <c r="B99" s="194">
        <f>入力シート③!C101</f>
        <v>0</v>
      </c>
      <c r="C99" s="195">
        <f>入力シート③!E101</f>
        <v>0</v>
      </c>
      <c r="D99" s="202">
        <f>入力シート③!H101</f>
        <v>0</v>
      </c>
      <c r="E99" s="196">
        <f>入力シート③!I101</f>
        <v>0</v>
      </c>
      <c r="F99" s="197">
        <f>入力シート③!K101</f>
        <v>0</v>
      </c>
    </row>
    <row r="100" spans="1:6" ht="12.95" customHeight="1">
      <c r="A100" s="200">
        <f>入力シート③!B102</f>
        <v>0</v>
      </c>
      <c r="B100" s="194">
        <f>入力シート③!C102</f>
        <v>0</v>
      </c>
      <c r="C100" s="195">
        <f>入力シート③!E102</f>
        <v>0</v>
      </c>
      <c r="D100" s="202">
        <f>入力シート③!H102</f>
        <v>0</v>
      </c>
      <c r="E100" s="196">
        <f>入力シート③!I102</f>
        <v>0</v>
      </c>
      <c r="F100" s="197">
        <f>入力シート③!K102</f>
        <v>0</v>
      </c>
    </row>
    <row r="101" spans="1:6" ht="12.95" customHeight="1">
      <c r="A101" s="200">
        <f>入力シート③!B103</f>
        <v>0</v>
      </c>
      <c r="B101" s="194">
        <f>入力シート③!C103</f>
        <v>0</v>
      </c>
      <c r="C101" s="195">
        <f>入力シート③!E103</f>
        <v>0</v>
      </c>
      <c r="D101" s="202">
        <f>入力シート③!H103</f>
        <v>0</v>
      </c>
      <c r="E101" s="196">
        <f>入力シート③!I103</f>
        <v>0</v>
      </c>
      <c r="F101" s="197">
        <f>入力シート③!K103</f>
        <v>0</v>
      </c>
    </row>
    <row r="102" spans="1:6" ht="12.95" customHeight="1">
      <c r="A102" s="200">
        <f>入力シート③!B104</f>
        <v>0</v>
      </c>
      <c r="B102" s="194">
        <f>入力シート③!C104</f>
        <v>0</v>
      </c>
      <c r="C102" s="195">
        <f>入力シート③!E104</f>
        <v>0</v>
      </c>
      <c r="D102" s="202">
        <f>入力シート③!H104</f>
        <v>0</v>
      </c>
      <c r="E102" s="196">
        <f>入力シート③!I104</f>
        <v>0</v>
      </c>
      <c r="F102" s="197">
        <f>入力シート③!K104</f>
        <v>0</v>
      </c>
    </row>
    <row r="103" spans="1:6" ht="12.95" customHeight="1">
      <c r="A103" s="200">
        <f>入力シート③!B105</f>
        <v>0</v>
      </c>
      <c r="B103" s="194">
        <f>入力シート③!C105</f>
        <v>0</v>
      </c>
      <c r="C103" s="195">
        <f>入力シート③!E105</f>
        <v>0</v>
      </c>
      <c r="D103" s="202">
        <f>入力シート③!H105</f>
        <v>0</v>
      </c>
      <c r="E103" s="196">
        <f>入力シート③!I105</f>
        <v>0</v>
      </c>
      <c r="F103" s="197">
        <f>入力シート③!K105</f>
        <v>0</v>
      </c>
    </row>
    <row r="104" spans="1:6" ht="12.95" customHeight="1">
      <c r="A104" s="200">
        <f>入力シート③!B106</f>
        <v>0</v>
      </c>
      <c r="B104" s="194">
        <f>入力シート③!C106</f>
        <v>0</v>
      </c>
      <c r="C104" s="195">
        <f>入力シート③!E106</f>
        <v>0</v>
      </c>
      <c r="D104" s="202">
        <f>入力シート③!H106</f>
        <v>0</v>
      </c>
      <c r="E104" s="196">
        <f>入力シート③!I106</f>
        <v>0</v>
      </c>
      <c r="F104" s="197">
        <f>入力シート③!K106</f>
        <v>0</v>
      </c>
    </row>
    <row r="105" spans="1:6" ht="12.95" customHeight="1">
      <c r="A105" s="200">
        <f>入力シート③!B107</f>
        <v>0</v>
      </c>
      <c r="B105" s="194">
        <f>入力シート③!C107</f>
        <v>0</v>
      </c>
      <c r="C105" s="195">
        <f>入力シート③!E107</f>
        <v>0</v>
      </c>
      <c r="D105" s="202">
        <f>入力シート③!H107</f>
        <v>0</v>
      </c>
      <c r="E105" s="196">
        <f>入力シート③!I107</f>
        <v>0</v>
      </c>
      <c r="F105" s="197">
        <f>入力シート③!K107</f>
        <v>0</v>
      </c>
    </row>
    <row r="106" spans="1:6" ht="12.95" customHeight="1">
      <c r="A106" s="200">
        <f>入力シート③!B108</f>
        <v>0</v>
      </c>
      <c r="B106" s="194">
        <f>入力シート③!C108</f>
        <v>0</v>
      </c>
      <c r="C106" s="195">
        <f>入力シート③!E108</f>
        <v>0</v>
      </c>
      <c r="D106" s="202">
        <f>入力シート③!H108</f>
        <v>0</v>
      </c>
      <c r="E106" s="196">
        <f>入力シート③!I108</f>
        <v>0</v>
      </c>
      <c r="F106" s="197">
        <f>入力シート③!K108</f>
        <v>0</v>
      </c>
    </row>
    <row r="107" spans="1:6" ht="12.95" customHeight="1">
      <c r="A107" s="200">
        <f>入力シート③!B109</f>
        <v>0</v>
      </c>
      <c r="B107" s="194">
        <f>入力シート③!C109</f>
        <v>0</v>
      </c>
      <c r="C107" s="195">
        <f>入力シート③!E109</f>
        <v>0</v>
      </c>
      <c r="D107" s="202">
        <f>入力シート③!H109</f>
        <v>0</v>
      </c>
      <c r="E107" s="196">
        <f>入力シート③!I109</f>
        <v>0</v>
      </c>
      <c r="F107" s="197">
        <f>入力シート③!K109</f>
        <v>0</v>
      </c>
    </row>
    <row r="108" spans="1:6" ht="12.95" customHeight="1">
      <c r="A108" s="200">
        <f>入力シート③!B110</f>
        <v>0</v>
      </c>
      <c r="B108" s="194">
        <f>入力シート③!C110</f>
        <v>0</v>
      </c>
      <c r="C108" s="195">
        <f>入力シート③!E110</f>
        <v>0</v>
      </c>
      <c r="D108" s="202">
        <f>入力シート③!H110</f>
        <v>0</v>
      </c>
      <c r="E108" s="196">
        <f>入力シート③!I110</f>
        <v>0</v>
      </c>
      <c r="F108" s="197">
        <f>入力シート③!K110</f>
        <v>0</v>
      </c>
    </row>
    <row r="109" spans="1:6" ht="12.95" customHeight="1">
      <c r="A109" s="201">
        <f>入力シート③!B111</f>
        <v>0</v>
      </c>
      <c r="B109" s="198">
        <f>入力シート③!C111</f>
        <v>0</v>
      </c>
      <c r="C109" s="199">
        <f>入力シート③!E111</f>
        <v>0</v>
      </c>
      <c r="D109" s="201">
        <f>入力シート③!H111</f>
        <v>0</v>
      </c>
      <c r="E109" s="198">
        <f>入力シート③!I111</f>
        <v>0</v>
      </c>
      <c r="F109" s="199">
        <f>入力シート③!K111</f>
        <v>0</v>
      </c>
    </row>
  </sheetData>
  <sheetProtection sheet="1" objects="1" scenarios="1"/>
  <mergeCells count="9">
    <mergeCell ref="A1:E1"/>
    <mergeCell ref="A6:C6"/>
    <mergeCell ref="D6:F6"/>
    <mergeCell ref="A5:C5"/>
    <mergeCell ref="D5:F5"/>
    <mergeCell ref="B2:C2"/>
    <mergeCell ref="B3:C3"/>
    <mergeCell ref="B4:C4"/>
    <mergeCell ref="D4:E4"/>
  </mergeCells>
  <phoneticPr fontId="1"/>
  <dataValidations count="1">
    <dataValidation imeMode="halfAlpha" allowBlank="1" showInputMessage="1" showErrorMessage="1" sqref="E7:F9 B7:C9" xr:uid="{993A6B54-90C1-4946-B706-E1B1E1DA4011}"/>
  </dataValidations>
  <pageMargins left="0.9055118110236221" right="0.31496062992125984" top="0.55118110236220474" bottom="0.35433070866141736" header="0" footer="0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580C-055B-45C9-9DBF-321E75BB1A98}">
  <dimension ref="A1:V415"/>
  <sheetViews>
    <sheetView showZeros="0" zoomScale="90" zoomScaleNormal="90" workbookViewId="0">
      <selection activeCell="G222" sqref="G222"/>
    </sheetView>
  </sheetViews>
  <sheetFormatPr defaultRowHeight="18.75"/>
  <cols>
    <col min="1" max="1" width="12.25" customWidth="1"/>
    <col min="2" max="2" width="9.375" bestFit="1" customWidth="1"/>
    <col min="3" max="3" width="9.125" bestFit="1" customWidth="1"/>
    <col min="4" max="4" width="6.625" customWidth="1"/>
    <col min="6" max="6" width="5.125" customWidth="1"/>
    <col min="7" max="7" width="10.75" bestFit="1" customWidth="1"/>
    <col min="8" max="8" width="11.875" customWidth="1"/>
    <col min="9" max="9" width="9.125" bestFit="1" customWidth="1"/>
    <col min="10" max="10" width="13.125" customWidth="1"/>
    <col min="11" max="11" width="5.375" customWidth="1"/>
    <col min="12" max="13" width="3.75" customWidth="1"/>
    <col min="14" max="14" width="6.125" customWidth="1"/>
    <col min="15" max="17" width="5.625" customWidth="1"/>
    <col min="18" max="18" width="7" customWidth="1"/>
    <col min="19" max="19" width="10.625" customWidth="1"/>
    <col min="20" max="21" width="5.875" customWidth="1"/>
    <col min="22" max="22" width="11.25" bestFit="1" customWidth="1"/>
  </cols>
  <sheetData>
    <row r="1" spans="1:22">
      <c r="A1" s="182" t="str">
        <f>入力シート③!A1</f>
        <v>略校名</v>
      </c>
      <c r="B1" s="182">
        <f>入力シート③!B1</f>
        <v>0</v>
      </c>
      <c r="C1" s="182" t="str">
        <f>入力シート③!C1</f>
        <v>参加費</v>
      </c>
      <c r="D1" s="183">
        <f>入力シート③!D1</f>
        <v>0</v>
      </c>
      <c r="E1" s="184">
        <f>入力シート③!E1</f>
        <v>0</v>
      </c>
      <c r="F1" s="184">
        <f>入力シート③!F1</f>
        <v>0</v>
      </c>
      <c r="G1" s="184">
        <f>入力シート③!G1</f>
        <v>0</v>
      </c>
      <c r="H1" s="185">
        <f>入力シート③!H1</f>
        <v>0</v>
      </c>
      <c r="I1" s="182">
        <f>入力シート③!I1</f>
        <v>0</v>
      </c>
      <c r="J1" s="182">
        <f>入力シート③!J1</f>
        <v>0</v>
      </c>
      <c r="K1" s="182"/>
    </row>
    <row r="2" spans="1:22">
      <c r="A2" s="182">
        <f>入力シート③!A3</f>
        <v>0</v>
      </c>
      <c r="B2" s="186">
        <f>入力シート③!B3</f>
        <v>0</v>
      </c>
      <c r="C2" s="184">
        <f>入力シート③!C3</f>
        <v>0</v>
      </c>
      <c r="D2" s="184">
        <f>入力シート③!D3</f>
        <v>0</v>
      </c>
      <c r="E2" s="185">
        <f>入力シート③!E3</f>
        <v>0</v>
      </c>
      <c r="F2" s="182">
        <f>入力シート③!F3</f>
        <v>0</v>
      </c>
      <c r="G2" s="182">
        <f>入力シート③!G3</f>
        <v>0</v>
      </c>
      <c r="H2" s="186">
        <f>入力シート③!H3</f>
        <v>0</v>
      </c>
      <c r="I2" s="184">
        <f>入力シート③!I3</f>
        <v>0</v>
      </c>
      <c r="J2" s="184">
        <f>入力シート③!J3</f>
        <v>0</v>
      </c>
      <c r="K2" s="185">
        <f>入力シート③!K3</f>
        <v>0</v>
      </c>
    </row>
    <row r="3" spans="1:22" s="114" customFormat="1" ht="12.95" customHeight="1" thickBot="1">
      <c r="A3" s="181" t="s">
        <v>102</v>
      </c>
      <c r="B3" s="181" t="s">
        <v>103</v>
      </c>
      <c r="C3" s="181" t="s">
        <v>104</v>
      </c>
      <c r="D3" s="181" t="s">
        <v>105</v>
      </c>
      <c r="E3" s="181" t="s">
        <v>106</v>
      </c>
      <c r="F3" s="181" t="s">
        <v>107</v>
      </c>
      <c r="G3" s="181" t="s">
        <v>108</v>
      </c>
      <c r="H3" s="181" t="s">
        <v>109</v>
      </c>
      <c r="I3" s="181" t="s">
        <v>110</v>
      </c>
      <c r="J3" s="181" t="s">
        <v>111</v>
      </c>
      <c r="K3" s="181" t="s">
        <v>112</v>
      </c>
      <c r="L3" s="181" t="s">
        <v>113</v>
      </c>
      <c r="M3" s="181" t="s">
        <v>114</v>
      </c>
      <c r="N3" s="181" t="s">
        <v>115</v>
      </c>
      <c r="O3" s="181" t="s">
        <v>116</v>
      </c>
      <c r="P3" s="181" t="s">
        <v>117</v>
      </c>
      <c r="Q3" s="181" t="s">
        <v>118</v>
      </c>
      <c r="R3" s="181" t="s">
        <v>119</v>
      </c>
      <c r="S3" s="181" t="s">
        <v>120</v>
      </c>
      <c r="T3" s="181" t="s">
        <v>121</v>
      </c>
      <c r="U3" s="181" t="s">
        <v>122</v>
      </c>
      <c r="V3" s="181" t="s">
        <v>101</v>
      </c>
    </row>
    <row r="4" spans="1:22" s="108" customFormat="1" ht="12.95" customHeight="1" thickTop="1">
      <c r="A4" s="109" t="str">
        <f>入力シート③!C5</f>
        <v>400mR</v>
      </c>
      <c r="B4" s="108" t="str">
        <f>IFERROR(100000*L4+F4,"0")</f>
        <v>0</v>
      </c>
      <c r="C4" s="108" t="str">
        <f>IFERROR(VLOOKUP(入力シート③!$B$1,所属!$B$2:$C$56,2,FALSE),"0")</f>
        <v>0</v>
      </c>
      <c r="D4" s="174"/>
      <c r="E4" s="174"/>
      <c r="F4" s="108" t="str">
        <f>入力シート③!A5</f>
        <v/>
      </c>
      <c r="G4" s="108">
        <f>入力シート③!B5</f>
        <v>0</v>
      </c>
      <c r="H4" s="109" t="str">
        <f>IFERROR(VLOOKUP(G4,男子登録②!$P$2:$V$101,4,FALSE),"0")</f>
        <v>0</v>
      </c>
      <c r="I4" s="108">
        <f>G4</f>
        <v>0</v>
      </c>
      <c r="J4" s="109" t="str">
        <f>IFERROR(VLOOKUP(G4,男子登録②!$P$2:$V$101,5,FALSE),"0")</f>
        <v>0</v>
      </c>
      <c r="K4" s="109" t="str">
        <f>IFERROR(VLOOKUP(G4,男子登録②!$P$2:$V$101,7,FALSE),"0")</f>
        <v>0</v>
      </c>
      <c r="L4" s="108">
        <v>1</v>
      </c>
      <c r="M4" s="108" t="str">
        <f>IFERROR(VLOOKUP(G4,男子登録②!$P$2:$V$101,3,FALSE),"0")</f>
        <v>0</v>
      </c>
      <c r="N4" s="108" t="str">
        <f>IFERROR(VLOOKUP(G4,男子登録②!$P$2:$V$101,6,FALSE),"0")</f>
        <v>0</v>
      </c>
      <c r="O4" s="174"/>
      <c r="P4" s="110" t="s">
        <v>256</v>
      </c>
      <c r="Q4" s="174"/>
      <c r="R4" s="108">
        <f>IFERROR(VLOOKUP(A4,種目!$C$2:$D$29,2,FALSE),"0")</f>
        <v>12</v>
      </c>
      <c r="S4" s="108">
        <f>入力シート③!D5</f>
        <v>0</v>
      </c>
      <c r="T4" s="110">
        <v>0</v>
      </c>
      <c r="U4" s="110">
        <v>2</v>
      </c>
      <c r="V4" s="108">
        <f>入力シート③!$B$1</f>
        <v>0</v>
      </c>
    </row>
    <row r="5" spans="1:22" s="108" customFormat="1" ht="12.95" customHeight="1">
      <c r="A5" s="109" t="str">
        <f>入力シート③!C6</f>
        <v>400mR</v>
      </c>
      <c r="B5" s="108" t="str">
        <f t="shared" ref="B5:B68" si="0">IFERROR(100000*L5+F5,"0")</f>
        <v>0</v>
      </c>
      <c r="C5" s="108" t="str">
        <f>IFERROR(VLOOKUP(入力シート③!$B$1,所属!$B$2:$C$56,2,FALSE),"0")</f>
        <v>0</v>
      </c>
      <c r="D5" s="174"/>
      <c r="E5" s="174"/>
      <c r="F5" s="108" t="str">
        <f>入力シート③!A6</f>
        <v/>
      </c>
      <c r="G5" s="108">
        <f>入力シート③!B6</f>
        <v>0</v>
      </c>
      <c r="H5" s="109" t="str">
        <f>IFERROR(VLOOKUP(G5,男子登録②!$P$2:$V$101,4,FALSE),"0")</f>
        <v>0</v>
      </c>
      <c r="I5" s="108">
        <f t="shared" ref="I5:I6" si="1">G5</f>
        <v>0</v>
      </c>
      <c r="J5" s="109" t="str">
        <f>IFERROR(VLOOKUP(G5,男子登録②!$P$2:$V$101,5,FALSE),"0")</f>
        <v>0</v>
      </c>
      <c r="K5" s="109" t="str">
        <f>IFERROR(VLOOKUP(G5,男子登録②!$P$2:$V$101,7,FALSE),"0")</f>
        <v>0</v>
      </c>
      <c r="L5" s="108">
        <v>1</v>
      </c>
      <c r="M5" s="108" t="str">
        <f>IFERROR(VLOOKUP(G5,男子登録②!$P$2:$V$101,3,FALSE),"0")</f>
        <v>0</v>
      </c>
      <c r="N5" s="108" t="str">
        <f>IFERROR(VLOOKUP(G5,男子登録②!$P$2:$V$101,6,FALSE),"0")</f>
        <v>0</v>
      </c>
      <c r="O5" s="174"/>
      <c r="P5" s="110" t="s">
        <v>256</v>
      </c>
      <c r="Q5" s="174"/>
      <c r="R5" s="108">
        <f>IFERROR(VLOOKUP(A5,種目!$C$2:$D$29,2,FALSE),"0")</f>
        <v>12</v>
      </c>
      <c r="S5" s="108" t="str">
        <f>入力シート③!D6</f>
        <v/>
      </c>
      <c r="T5" s="110">
        <v>0</v>
      </c>
      <c r="U5" s="110">
        <v>2</v>
      </c>
      <c r="V5" s="108">
        <f>入力シート③!$B$1</f>
        <v>0</v>
      </c>
    </row>
    <row r="6" spans="1:22" s="108" customFormat="1" ht="12.95" customHeight="1">
      <c r="A6" s="109" t="str">
        <f>入力シート③!C7</f>
        <v>400mR</v>
      </c>
      <c r="B6" s="108" t="str">
        <f t="shared" si="0"/>
        <v>0</v>
      </c>
      <c r="C6" s="108" t="str">
        <f>IFERROR(VLOOKUP(入力シート③!$B$1,所属!$B$2:$C$56,2,FALSE),"0")</f>
        <v>0</v>
      </c>
      <c r="D6" s="174"/>
      <c r="E6" s="174"/>
      <c r="F6" s="108" t="str">
        <f>入力シート③!A7</f>
        <v/>
      </c>
      <c r="G6" s="108">
        <f>入力シート③!B7</f>
        <v>0</v>
      </c>
      <c r="H6" s="109" t="str">
        <f>IFERROR(VLOOKUP(G6,男子登録②!$P$2:$V$101,4,FALSE),"0")</f>
        <v>0</v>
      </c>
      <c r="I6" s="108">
        <f t="shared" si="1"/>
        <v>0</v>
      </c>
      <c r="J6" s="109" t="str">
        <f>IFERROR(VLOOKUP(G6,男子登録②!$P$2:$V$101,5,FALSE),"0")</f>
        <v>0</v>
      </c>
      <c r="K6" s="109" t="str">
        <f>IFERROR(VLOOKUP(G6,男子登録②!$P$2:$V$101,7,FALSE),"0")</f>
        <v>0</v>
      </c>
      <c r="L6" s="108">
        <v>1</v>
      </c>
      <c r="M6" s="108" t="str">
        <f>IFERROR(VLOOKUP(G6,男子登録②!$P$2:$V$101,3,FALSE),"0")</f>
        <v>0</v>
      </c>
      <c r="N6" s="108" t="str">
        <f>IFERROR(VLOOKUP(G6,男子登録②!$P$2:$V$101,6,FALSE),"0")</f>
        <v>0</v>
      </c>
      <c r="O6" s="174"/>
      <c r="P6" s="110" t="s">
        <v>256</v>
      </c>
      <c r="Q6" s="174"/>
      <c r="R6" s="108">
        <f>IFERROR(VLOOKUP(A6,種目!$C$2:$D$29,2,FALSE),"0")</f>
        <v>12</v>
      </c>
      <c r="S6" s="108" t="str">
        <f>入力シート③!D7</f>
        <v/>
      </c>
      <c r="T6" s="110">
        <v>0</v>
      </c>
      <c r="U6" s="110">
        <v>2</v>
      </c>
      <c r="V6" s="108">
        <f>入力シート③!$B$1</f>
        <v>0</v>
      </c>
    </row>
    <row r="7" spans="1:22" s="108" customFormat="1" ht="12.95" customHeight="1">
      <c r="A7" s="109" t="str">
        <f>入力シート③!C8</f>
        <v>400mR</v>
      </c>
      <c r="B7" s="108" t="str">
        <f t="shared" si="0"/>
        <v>0</v>
      </c>
      <c r="C7" s="108" t="str">
        <f>IFERROR(VLOOKUP(入力シート③!$B$1,所属!$B$2:$C$56,2,FALSE),"0")</f>
        <v>0</v>
      </c>
      <c r="D7" s="174"/>
      <c r="E7" s="174"/>
      <c r="F7" s="108" t="str">
        <f>入力シート③!A8</f>
        <v/>
      </c>
      <c r="G7" s="108">
        <f>入力シート③!B8</f>
        <v>0</v>
      </c>
      <c r="H7" s="109" t="str">
        <f>IFERROR(VLOOKUP(G7,男子登録②!$P$2:$V$101,4,FALSE),"0")</f>
        <v>0</v>
      </c>
      <c r="I7" s="108">
        <f t="shared" ref="I7:I18" si="2">G7</f>
        <v>0</v>
      </c>
      <c r="J7" s="109" t="str">
        <f>IFERROR(VLOOKUP(G7,男子登録②!$P$2:$V$101,5,FALSE),"0")</f>
        <v>0</v>
      </c>
      <c r="K7" s="109" t="str">
        <f>IFERROR(VLOOKUP(G7,男子登録②!$P$2:$V$101,7,FALSE),"0")</f>
        <v>0</v>
      </c>
      <c r="L7" s="108">
        <v>1</v>
      </c>
      <c r="M7" s="108" t="str">
        <f>IFERROR(VLOOKUP(G7,男子登録②!$P$2:$V$101,3,FALSE),"0")</f>
        <v>0</v>
      </c>
      <c r="N7" s="108" t="str">
        <f>IFERROR(VLOOKUP(G7,男子登録②!$P$2:$V$101,6,FALSE),"0")</f>
        <v>0</v>
      </c>
      <c r="O7" s="174"/>
      <c r="P7" s="110" t="s">
        <v>256</v>
      </c>
      <c r="Q7" s="174"/>
      <c r="R7" s="108">
        <f>IFERROR(VLOOKUP(A7,種目!$C$2:$D$29,2,FALSE),"0")</f>
        <v>12</v>
      </c>
      <c r="S7" s="108" t="str">
        <f>入力シート③!D8</f>
        <v/>
      </c>
      <c r="T7" s="110">
        <v>0</v>
      </c>
      <c r="U7" s="110">
        <v>2</v>
      </c>
      <c r="V7" s="108">
        <f>入力シート③!$B$1</f>
        <v>0</v>
      </c>
    </row>
    <row r="8" spans="1:22" s="108" customFormat="1" ht="12.95" customHeight="1">
      <c r="A8" s="109" t="str">
        <f>入力シート③!C9</f>
        <v>400mR</v>
      </c>
      <c r="B8" s="108" t="str">
        <f t="shared" si="0"/>
        <v>0</v>
      </c>
      <c r="C8" s="108" t="str">
        <f>IFERROR(VLOOKUP(入力シート③!$B$1,所属!$B$2:$C$56,2,FALSE),"0")</f>
        <v>0</v>
      </c>
      <c r="D8" s="174"/>
      <c r="E8" s="174"/>
      <c r="F8" s="108" t="str">
        <f>入力シート③!A9</f>
        <v/>
      </c>
      <c r="G8" s="108">
        <f>入力シート③!B9</f>
        <v>0</v>
      </c>
      <c r="H8" s="109" t="str">
        <f>IFERROR(VLOOKUP(G8,男子登録②!$P$2:$V$101,4,FALSE),"0")</f>
        <v>0</v>
      </c>
      <c r="I8" s="108">
        <f t="shared" si="2"/>
        <v>0</v>
      </c>
      <c r="J8" s="109" t="str">
        <f>IFERROR(VLOOKUP(G8,男子登録②!$P$2:$V$101,5,FALSE),"0")</f>
        <v>0</v>
      </c>
      <c r="K8" s="109" t="str">
        <f>IFERROR(VLOOKUP(G8,男子登録②!$P$2:$V$101,7,FALSE),"0")</f>
        <v>0</v>
      </c>
      <c r="L8" s="108">
        <v>1</v>
      </c>
      <c r="M8" s="108" t="str">
        <f>IFERROR(VLOOKUP(G8,男子登録②!$P$2:$V$101,3,FALSE),"0")</f>
        <v>0</v>
      </c>
      <c r="N8" s="108" t="str">
        <f>IFERROR(VLOOKUP(G8,男子登録②!$P$2:$V$101,6,FALSE),"0")</f>
        <v>0</v>
      </c>
      <c r="O8" s="174"/>
      <c r="P8" s="110" t="s">
        <v>256</v>
      </c>
      <c r="Q8" s="174"/>
      <c r="R8" s="108">
        <f>IFERROR(VLOOKUP(A8,種目!$C$2:$D$29,2,FALSE),"0")</f>
        <v>12</v>
      </c>
      <c r="S8" s="108" t="str">
        <f>入力シート③!D9</f>
        <v/>
      </c>
      <c r="T8" s="110">
        <v>0</v>
      </c>
      <c r="U8" s="110">
        <v>2</v>
      </c>
      <c r="V8" s="108">
        <f>入力シート③!$B$1</f>
        <v>0</v>
      </c>
    </row>
    <row r="9" spans="1:22" s="108" customFormat="1" ht="12.95" customHeight="1">
      <c r="A9" s="109" t="str">
        <f>入力シート③!C10</f>
        <v>400mR</v>
      </c>
      <c r="B9" s="108" t="str">
        <f t="shared" si="0"/>
        <v>0</v>
      </c>
      <c r="C9" s="108" t="str">
        <f>IFERROR(VLOOKUP(入力シート③!$B$1,所属!$B$2:$C$56,2,FALSE),"0")</f>
        <v>0</v>
      </c>
      <c r="D9" s="174"/>
      <c r="E9" s="174"/>
      <c r="F9" s="108" t="str">
        <f>入力シート③!A10</f>
        <v/>
      </c>
      <c r="G9" s="108">
        <f>入力シート③!B10</f>
        <v>0</v>
      </c>
      <c r="H9" s="109" t="str">
        <f>IFERROR(VLOOKUP(G9,男子登録②!$P$2:$V$101,4,FALSE),"0")</f>
        <v>0</v>
      </c>
      <c r="I9" s="108">
        <f t="shared" si="2"/>
        <v>0</v>
      </c>
      <c r="J9" s="109" t="str">
        <f>IFERROR(VLOOKUP(G9,男子登録②!$P$2:$V$101,5,FALSE),"0")</f>
        <v>0</v>
      </c>
      <c r="K9" s="109" t="str">
        <f>IFERROR(VLOOKUP(G9,男子登録②!$P$2:$V$101,7,FALSE),"0")</f>
        <v>0</v>
      </c>
      <c r="L9" s="108">
        <v>1</v>
      </c>
      <c r="M9" s="108" t="str">
        <f>IFERROR(VLOOKUP(G9,男子登録②!$P$2:$V$101,3,FALSE),"0")</f>
        <v>0</v>
      </c>
      <c r="N9" s="108" t="str">
        <f>IFERROR(VLOOKUP(G9,男子登録②!$P$2:$V$101,6,FALSE),"0")</f>
        <v>0</v>
      </c>
      <c r="O9" s="174"/>
      <c r="P9" s="110" t="s">
        <v>256</v>
      </c>
      <c r="Q9" s="174"/>
      <c r="R9" s="108">
        <f>IFERROR(VLOOKUP(A9,種目!$C$2:$D$29,2,FALSE),"0")</f>
        <v>12</v>
      </c>
      <c r="S9" s="108" t="str">
        <f>入力シート③!D10</f>
        <v/>
      </c>
      <c r="T9" s="110">
        <v>0</v>
      </c>
      <c r="U9" s="110">
        <v>2</v>
      </c>
      <c r="V9" s="108">
        <f>入力シート③!$B$1</f>
        <v>0</v>
      </c>
    </row>
    <row r="10" spans="1:22" s="108" customFormat="1" ht="12.95" customHeight="1">
      <c r="A10" s="109">
        <f>入力シート③!C12</f>
        <v>0</v>
      </c>
      <c r="B10" s="108" t="str">
        <f t="shared" si="0"/>
        <v>0</v>
      </c>
      <c r="C10" s="108" t="str">
        <f>IFERROR(VLOOKUP(入力シート③!$B$1,所属!$B$2:$C$56,2,FALSE),"0")</f>
        <v>0</v>
      </c>
      <c r="D10" s="174"/>
      <c r="E10" s="174"/>
      <c r="F10" s="108" t="str">
        <f>入力シート③!A12</f>
        <v/>
      </c>
      <c r="G10" s="108">
        <f>入力シート③!B12</f>
        <v>0</v>
      </c>
      <c r="H10" s="109" t="str">
        <f>IFERROR(VLOOKUP(G10,男子登録②!$P$2:$V$101,4,FALSE),"0")</f>
        <v>0</v>
      </c>
      <c r="I10" s="108">
        <f t="shared" si="2"/>
        <v>0</v>
      </c>
      <c r="J10" s="109" t="str">
        <f>IFERROR(VLOOKUP(G10,男子登録②!$P$2:$V$101,5,FALSE),"0")</f>
        <v>0</v>
      </c>
      <c r="K10" s="109" t="str">
        <f>IFERROR(VLOOKUP(G10,男子登録②!$P$2:$V$101,7,FALSE),"0")</f>
        <v>0</v>
      </c>
      <c r="L10" s="108">
        <v>1</v>
      </c>
      <c r="M10" s="108" t="str">
        <f>IFERROR(VLOOKUP(G10,男子登録②!$P$2:$V$101,3,FALSE),"0")</f>
        <v>0</v>
      </c>
      <c r="N10" s="108" t="str">
        <f>IFERROR(VLOOKUP(G10,男子登録②!$P$2:$V$101,6,FALSE),"0")</f>
        <v>0</v>
      </c>
      <c r="O10" s="174"/>
      <c r="P10" s="110" t="s">
        <v>256</v>
      </c>
      <c r="Q10" s="174"/>
      <c r="R10" s="108" t="str">
        <f>IFERROR(VLOOKUP(A10,種目!$C$2:$D$29,2,FALSE),"0")</f>
        <v>0</v>
      </c>
      <c r="S10" s="108">
        <f>入力シート③!D12</f>
        <v>0</v>
      </c>
      <c r="T10" s="110">
        <v>0</v>
      </c>
      <c r="U10" s="110">
        <v>2</v>
      </c>
      <c r="V10" s="108">
        <f>入力シート③!$B$1</f>
        <v>0</v>
      </c>
    </row>
    <row r="11" spans="1:22" s="108" customFormat="1" ht="12.95" customHeight="1">
      <c r="A11" s="109">
        <f>入力シート③!C13</f>
        <v>0</v>
      </c>
      <c r="B11" s="108" t="str">
        <f t="shared" si="0"/>
        <v>0</v>
      </c>
      <c r="C11" s="108" t="str">
        <f>IFERROR(VLOOKUP(入力シート③!$B$1,所属!$B$2:$C$56,2,FALSE),"0")</f>
        <v>0</v>
      </c>
      <c r="D11" s="174"/>
      <c r="E11" s="174"/>
      <c r="F11" s="108" t="str">
        <f>入力シート③!A13</f>
        <v/>
      </c>
      <c r="G11" s="108">
        <f>入力シート③!B13</f>
        <v>0</v>
      </c>
      <c r="H11" s="109" t="str">
        <f>IFERROR(VLOOKUP(G11,男子登録②!$P$2:$V$101,4,FALSE),"0")</f>
        <v>0</v>
      </c>
      <c r="I11" s="108">
        <f t="shared" si="2"/>
        <v>0</v>
      </c>
      <c r="J11" s="109" t="str">
        <f>IFERROR(VLOOKUP(G11,男子登録②!$P$2:$V$101,5,FALSE),"0")</f>
        <v>0</v>
      </c>
      <c r="K11" s="109" t="str">
        <f>IFERROR(VLOOKUP(G11,男子登録②!$P$2:$V$101,7,FALSE),"0")</f>
        <v>0</v>
      </c>
      <c r="L11" s="108">
        <v>1</v>
      </c>
      <c r="M11" s="108" t="str">
        <f>IFERROR(VLOOKUP(G11,男子登録②!$P$2:$V$101,3,FALSE),"0")</f>
        <v>0</v>
      </c>
      <c r="N11" s="108" t="str">
        <f>IFERROR(VLOOKUP(G11,男子登録②!$P$2:$V$101,6,FALSE),"0")</f>
        <v>0</v>
      </c>
      <c r="O11" s="174"/>
      <c r="P11" s="110" t="s">
        <v>256</v>
      </c>
      <c r="Q11" s="174"/>
      <c r="R11" s="108" t="str">
        <f>IFERROR(VLOOKUP(A11,種目!$C$2:$D$29,2,FALSE),"0")</f>
        <v>0</v>
      </c>
      <c r="S11" s="108">
        <f>入力シート③!D13</f>
        <v>0</v>
      </c>
      <c r="T11" s="110">
        <v>0</v>
      </c>
      <c r="U11" s="110">
        <v>2</v>
      </c>
      <c r="V11" s="108">
        <f>入力シート③!$B$1</f>
        <v>0</v>
      </c>
    </row>
    <row r="12" spans="1:22" s="108" customFormat="1" ht="12.95" customHeight="1">
      <c r="A12" s="109">
        <f>入力シート③!C14</f>
        <v>0</v>
      </c>
      <c r="B12" s="108" t="str">
        <f t="shared" si="0"/>
        <v>0</v>
      </c>
      <c r="C12" s="108" t="str">
        <f>IFERROR(VLOOKUP(入力シート③!$B$1,所属!$B$2:$C$56,2,FALSE),"0")</f>
        <v>0</v>
      </c>
      <c r="D12" s="174"/>
      <c r="E12" s="174"/>
      <c r="F12" s="108" t="str">
        <f>入力シート③!A14</f>
        <v/>
      </c>
      <c r="G12" s="108">
        <f>入力シート③!B14</f>
        <v>0</v>
      </c>
      <c r="H12" s="109" t="str">
        <f>IFERROR(VLOOKUP(G12,男子登録②!$P$2:$V$101,4,FALSE),"0")</f>
        <v>0</v>
      </c>
      <c r="I12" s="108">
        <f t="shared" si="2"/>
        <v>0</v>
      </c>
      <c r="J12" s="109" t="str">
        <f>IFERROR(VLOOKUP(G12,男子登録②!$P$2:$V$101,5,FALSE),"0")</f>
        <v>0</v>
      </c>
      <c r="K12" s="109" t="str">
        <f>IFERROR(VLOOKUP(G12,男子登録②!$P$2:$V$101,7,FALSE),"0")</f>
        <v>0</v>
      </c>
      <c r="L12" s="108">
        <v>1</v>
      </c>
      <c r="M12" s="108" t="str">
        <f>IFERROR(VLOOKUP(G12,男子登録②!$P$2:$V$101,3,FALSE),"0")</f>
        <v>0</v>
      </c>
      <c r="N12" s="108" t="str">
        <f>IFERROR(VLOOKUP(G12,男子登録②!$P$2:$V$101,6,FALSE),"0")</f>
        <v>0</v>
      </c>
      <c r="O12" s="174"/>
      <c r="P12" s="110" t="s">
        <v>256</v>
      </c>
      <c r="Q12" s="174"/>
      <c r="R12" s="108" t="str">
        <f>IFERROR(VLOOKUP(A12,種目!$C$2:$D$29,2,FALSE),"0")</f>
        <v>0</v>
      </c>
      <c r="S12" s="108">
        <f>入力シート③!D14</f>
        <v>0</v>
      </c>
      <c r="T12" s="110">
        <v>0</v>
      </c>
      <c r="U12" s="110">
        <v>2</v>
      </c>
      <c r="V12" s="108">
        <f>入力シート③!$B$1</f>
        <v>0</v>
      </c>
    </row>
    <row r="13" spans="1:22" s="108" customFormat="1" ht="12.95" customHeight="1">
      <c r="A13" s="109">
        <f>入力シート③!C15</f>
        <v>0</v>
      </c>
      <c r="B13" s="108" t="str">
        <f t="shared" si="0"/>
        <v>0</v>
      </c>
      <c r="C13" s="108" t="str">
        <f>IFERROR(VLOOKUP(入力シート③!$B$1,所属!$B$2:$C$56,2,FALSE),"0")</f>
        <v>0</v>
      </c>
      <c r="D13" s="174"/>
      <c r="E13" s="174"/>
      <c r="F13" s="108" t="str">
        <f>入力シート③!A15</f>
        <v/>
      </c>
      <c r="G13" s="108">
        <f>入力シート③!B15</f>
        <v>0</v>
      </c>
      <c r="H13" s="109" t="str">
        <f>IFERROR(VLOOKUP(G13,男子登録②!$P$2:$V$101,4,FALSE),"0")</f>
        <v>0</v>
      </c>
      <c r="I13" s="108">
        <f t="shared" si="2"/>
        <v>0</v>
      </c>
      <c r="J13" s="109" t="str">
        <f>IFERROR(VLOOKUP(G13,男子登録②!$P$2:$V$101,5,FALSE),"0")</f>
        <v>0</v>
      </c>
      <c r="K13" s="109" t="str">
        <f>IFERROR(VLOOKUP(G13,男子登録②!$P$2:$V$101,7,FALSE),"0")</f>
        <v>0</v>
      </c>
      <c r="L13" s="108">
        <v>1</v>
      </c>
      <c r="M13" s="108" t="str">
        <f>IFERROR(VLOOKUP(G13,男子登録②!$P$2:$V$101,3,FALSE),"0")</f>
        <v>0</v>
      </c>
      <c r="N13" s="108" t="str">
        <f>IFERROR(VLOOKUP(G13,男子登録②!$P$2:$V$101,6,FALSE),"0")</f>
        <v>0</v>
      </c>
      <c r="O13" s="174"/>
      <c r="P13" s="110" t="s">
        <v>256</v>
      </c>
      <c r="Q13" s="174"/>
      <c r="R13" s="108" t="str">
        <f>IFERROR(VLOOKUP(A13,種目!$C$2:$D$29,2,FALSE),"0")</f>
        <v>0</v>
      </c>
      <c r="S13" s="108">
        <f>入力シート③!D15</f>
        <v>0</v>
      </c>
      <c r="T13" s="110">
        <v>0</v>
      </c>
      <c r="U13" s="110">
        <v>2</v>
      </c>
      <c r="V13" s="108">
        <f>入力シート③!$B$1</f>
        <v>0</v>
      </c>
    </row>
    <row r="14" spans="1:22" s="108" customFormat="1" ht="12.95" customHeight="1">
      <c r="A14" s="109">
        <f>入力シート③!C16</f>
        <v>0</v>
      </c>
      <c r="B14" s="108" t="str">
        <f t="shared" si="0"/>
        <v>0</v>
      </c>
      <c r="C14" s="108" t="str">
        <f>IFERROR(VLOOKUP(入力シート③!$B$1,所属!$B$2:$C$56,2,FALSE),"0")</f>
        <v>0</v>
      </c>
      <c r="D14" s="174"/>
      <c r="E14" s="174"/>
      <c r="F14" s="108" t="str">
        <f>入力シート③!A16</f>
        <v/>
      </c>
      <c r="G14" s="108">
        <f>入力シート③!B16</f>
        <v>0</v>
      </c>
      <c r="H14" s="109" t="str">
        <f>IFERROR(VLOOKUP(G14,男子登録②!$P$2:$V$101,4,FALSE),"0")</f>
        <v>0</v>
      </c>
      <c r="I14" s="108">
        <f t="shared" si="2"/>
        <v>0</v>
      </c>
      <c r="J14" s="109" t="str">
        <f>IFERROR(VLOOKUP(G14,男子登録②!$P$2:$V$101,5,FALSE),"0")</f>
        <v>0</v>
      </c>
      <c r="K14" s="109" t="str">
        <f>IFERROR(VLOOKUP(G14,男子登録②!$P$2:$V$101,7,FALSE),"0")</f>
        <v>0</v>
      </c>
      <c r="L14" s="108">
        <v>1</v>
      </c>
      <c r="M14" s="108" t="str">
        <f>IFERROR(VLOOKUP(G14,男子登録②!$P$2:$V$101,3,FALSE),"0")</f>
        <v>0</v>
      </c>
      <c r="N14" s="108" t="str">
        <f>IFERROR(VLOOKUP(G14,男子登録②!$P$2:$V$101,6,FALSE),"0")</f>
        <v>0</v>
      </c>
      <c r="O14" s="174"/>
      <c r="P14" s="110" t="s">
        <v>256</v>
      </c>
      <c r="Q14" s="174"/>
      <c r="R14" s="108" t="str">
        <f>IFERROR(VLOOKUP(A14,種目!$C$2:$D$29,2,FALSE),"0")</f>
        <v>0</v>
      </c>
      <c r="S14" s="108">
        <f>入力シート③!D16</f>
        <v>0</v>
      </c>
      <c r="T14" s="110">
        <v>0</v>
      </c>
      <c r="U14" s="110">
        <v>2</v>
      </c>
      <c r="V14" s="108">
        <f>入力シート③!$B$1</f>
        <v>0</v>
      </c>
    </row>
    <row r="15" spans="1:22" s="108" customFormat="1" ht="12.95" customHeight="1">
      <c r="A15" s="109">
        <f>入力シート③!C17</f>
        <v>0</v>
      </c>
      <c r="B15" s="108" t="str">
        <f t="shared" si="0"/>
        <v>0</v>
      </c>
      <c r="C15" s="108" t="str">
        <f>IFERROR(VLOOKUP(入力シート③!$B$1,所属!$B$2:$C$56,2,FALSE),"0")</f>
        <v>0</v>
      </c>
      <c r="D15" s="174"/>
      <c r="E15" s="174"/>
      <c r="F15" s="108" t="str">
        <f>入力シート③!A17</f>
        <v/>
      </c>
      <c r="G15" s="108">
        <f>入力シート③!B17</f>
        <v>0</v>
      </c>
      <c r="H15" s="109" t="str">
        <f>IFERROR(VLOOKUP(G15,男子登録②!$P$2:$V$101,4,FALSE),"0")</f>
        <v>0</v>
      </c>
      <c r="I15" s="108">
        <f t="shared" si="2"/>
        <v>0</v>
      </c>
      <c r="J15" s="109" t="str">
        <f>IFERROR(VLOOKUP(G15,男子登録②!$P$2:$V$101,5,FALSE),"0")</f>
        <v>0</v>
      </c>
      <c r="K15" s="109" t="str">
        <f>IFERROR(VLOOKUP(G15,男子登録②!$P$2:$V$101,7,FALSE),"0")</f>
        <v>0</v>
      </c>
      <c r="L15" s="108">
        <v>1</v>
      </c>
      <c r="M15" s="108" t="str">
        <f>IFERROR(VLOOKUP(G15,男子登録②!$P$2:$V$101,3,FALSE),"0")</f>
        <v>0</v>
      </c>
      <c r="N15" s="108" t="str">
        <f>IFERROR(VLOOKUP(G15,男子登録②!$P$2:$V$101,6,FALSE),"0")</f>
        <v>0</v>
      </c>
      <c r="O15" s="174"/>
      <c r="P15" s="110" t="s">
        <v>256</v>
      </c>
      <c r="Q15" s="174"/>
      <c r="R15" s="108" t="str">
        <f>IFERROR(VLOOKUP(A15,種目!$C$2:$D$29,2,FALSE),"0")</f>
        <v>0</v>
      </c>
      <c r="S15" s="108">
        <f>入力シート③!D17</f>
        <v>0</v>
      </c>
      <c r="T15" s="110">
        <v>0</v>
      </c>
      <c r="U15" s="110">
        <v>2</v>
      </c>
      <c r="V15" s="108">
        <f>入力シート③!$B$1</f>
        <v>0</v>
      </c>
    </row>
    <row r="16" spans="1:22" s="108" customFormat="1" ht="12.95" customHeight="1">
      <c r="A16" s="109">
        <f>入力シート③!C18</f>
        <v>0</v>
      </c>
      <c r="B16" s="108" t="str">
        <f t="shared" si="0"/>
        <v>0</v>
      </c>
      <c r="C16" s="108" t="str">
        <f>IFERROR(VLOOKUP(入力シート③!$B$1,所属!$B$2:$C$56,2,FALSE),"0")</f>
        <v>0</v>
      </c>
      <c r="D16" s="174"/>
      <c r="E16" s="174"/>
      <c r="F16" s="108" t="str">
        <f>入力シート③!A18</f>
        <v/>
      </c>
      <c r="G16" s="108">
        <f>入力シート③!B18</f>
        <v>0</v>
      </c>
      <c r="H16" s="109" t="str">
        <f>IFERROR(VLOOKUP(G16,男子登録②!$P$2:$V$101,4,FALSE),"0")</f>
        <v>0</v>
      </c>
      <c r="I16" s="108">
        <f t="shared" si="2"/>
        <v>0</v>
      </c>
      <c r="J16" s="109" t="str">
        <f>IFERROR(VLOOKUP(G16,男子登録②!$P$2:$V$101,5,FALSE),"0")</f>
        <v>0</v>
      </c>
      <c r="K16" s="109" t="str">
        <f>IFERROR(VLOOKUP(G16,男子登録②!$P$2:$V$101,7,FALSE),"0")</f>
        <v>0</v>
      </c>
      <c r="L16" s="108">
        <v>1</v>
      </c>
      <c r="M16" s="108" t="str">
        <f>IFERROR(VLOOKUP(G16,男子登録②!$P$2:$V$101,3,FALSE),"0")</f>
        <v>0</v>
      </c>
      <c r="N16" s="108" t="str">
        <f>IFERROR(VLOOKUP(G16,男子登録②!$P$2:$V$101,6,FALSE),"0")</f>
        <v>0</v>
      </c>
      <c r="O16" s="174"/>
      <c r="P16" s="110" t="s">
        <v>256</v>
      </c>
      <c r="Q16" s="174"/>
      <c r="R16" s="108" t="str">
        <f>IFERROR(VLOOKUP(A16,種目!$C$2:$D$29,2,FALSE),"0")</f>
        <v>0</v>
      </c>
      <c r="S16" s="108">
        <f>入力シート③!D18</f>
        <v>0</v>
      </c>
      <c r="T16" s="110">
        <v>0</v>
      </c>
      <c r="U16" s="110">
        <v>2</v>
      </c>
      <c r="V16" s="108">
        <f>入力シート③!$B$1</f>
        <v>0</v>
      </c>
    </row>
    <row r="17" spans="1:22" s="108" customFormat="1" ht="12.95" customHeight="1">
      <c r="A17" s="109">
        <f>入力シート③!C19</f>
        <v>0</v>
      </c>
      <c r="B17" s="108" t="str">
        <f t="shared" si="0"/>
        <v>0</v>
      </c>
      <c r="C17" s="108" t="str">
        <f>IFERROR(VLOOKUP(入力シート③!$B$1,所属!$B$2:$C$56,2,FALSE),"0")</f>
        <v>0</v>
      </c>
      <c r="D17" s="174"/>
      <c r="E17" s="174"/>
      <c r="F17" s="108" t="str">
        <f>入力シート③!A19</f>
        <v/>
      </c>
      <c r="G17" s="108">
        <f>入力シート③!B19</f>
        <v>0</v>
      </c>
      <c r="H17" s="109" t="str">
        <f>IFERROR(VLOOKUP(G17,男子登録②!$P$2:$V$101,4,FALSE),"0")</f>
        <v>0</v>
      </c>
      <c r="I17" s="108">
        <f t="shared" si="2"/>
        <v>0</v>
      </c>
      <c r="J17" s="109" t="str">
        <f>IFERROR(VLOOKUP(G17,男子登録②!$P$2:$V$101,5,FALSE),"0")</f>
        <v>0</v>
      </c>
      <c r="K17" s="109" t="str">
        <f>IFERROR(VLOOKUP(G17,男子登録②!$P$2:$V$101,7,FALSE),"0")</f>
        <v>0</v>
      </c>
      <c r="L17" s="108">
        <v>1</v>
      </c>
      <c r="M17" s="108" t="str">
        <f>IFERROR(VLOOKUP(G17,男子登録②!$P$2:$V$101,3,FALSE),"0")</f>
        <v>0</v>
      </c>
      <c r="N17" s="108" t="str">
        <f>IFERROR(VLOOKUP(G17,男子登録②!$P$2:$V$101,6,FALSE),"0")</f>
        <v>0</v>
      </c>
      <c r="O17" s="174"/>
      <c r="P17" s="110" t="s">
        <v>256</v>
      </c>
      <c r="Q17" s="174"/>
      <c r="R17" s="108" t="str">
        <f>IFERROR(VLOOKUP(A17,種目!$C$2:$D$29,2,FALSE),"0")</f>
        <v>0</v>
      </c>
      <c r="S17" s="108">
        <f>入力シート③!D19</f>
        <v>0</v>
      </c>
      <c r="T17" s="110">
        <v>0</v>
      </c>
      <c r="U17" s="110">
        <v>2</v>
      </c>
      <c r="V17" s="108">
        <f>入力シート③!$B$1</f>
        <v>0</v>
      </c>
    </row>
    <row r="18" spans="1:22" s="108" customFormat="1" ht="12.95" customHeight="1">
      <c r="A18" s="109">
        <f>入力シート③!C20</f>
        <v>0</v>
      </c>
      <c r="B18" s="108" t="str">
        <f t="shared" si="0"/>
        <v>0</v>
      </c>
      <c r="C18" s="108" t="str">
        <f>IFERROR(VLOOKUP(入力シート③!$B$1,所属!$B$2:$C$56,2,FALSE),"0")</f>
        <v>0</v>
      </c>
      <c r="D18" s="174"/>
      <c r="E18" s="174"/>
      <c r="F18" s="108" t="str">
        <f>入力シート③!A20</f>
        <v/>
      </c>
      <c r="G18" s="108">
        <f>入力シート③!B20</f>
        <v>0</v>
      </c>
      <c r="H18" s="109" t="str">
        <f>IFERROR(VLOOKUP(G18,男子登録②!$P$2:$V$101,4,FALSE),"0")</f>
        <v>0</v>
      </c>
      <c r="I18" s="108">
        <f t="shared" si="2"/>
        <v>0</v>
      </c>
      <c r="J18" s="109" t="str">
        <f>IFERROR(VLOOKUP(G18,男子登録②!$P$2:$V$101,5,FALSE),"0")</f>
        <v>0</v>
      </c>
      <c r="K18" s="109" t="str">
        <f>IFERROR(VLOOKUP(G18,男子登録②!$P$2:$V$101,7,FALSE),"0")</f>
        <v>0</v>
      </c>
      <c r="L18" s="108">
        <v>1</v>
      </c>
      <c r="M18" s="108" t="str">
        <f>IFERROR(VLOOKUP(G18,男子登録②!$P$2:$V$101,3,FALSE),"0")</f>
        <v>0</v>
      </c>
      <c r="N18" s="108" t="str">
        <f>IFERROR(VLOOKUP(G18,男子登録②!$P$2:$V$101,6,FALSE),"0")</f>
        <v>0</v>
      </c>
      <c r="O18" s="174"/>
      <c r="P18" s="110" t="s">
        <v>256</v>
      </c>
      <c r="Q18" s="174"/>
      <c r="R18" s="108" t="str">
        <f>IFERROR(VLOOKUP(A18,種目!$C$2:$D$29,2,FALSE),"0")</f>
        <v>0</v>
      </c>
      <c r="S18" s="108">
        <f>入力シート③!D20</f>
        <v>0</v>
      </c>
      <c r="T18" s="110">
        <v>0</v>
      </c>
      <c r="U18" s="110">
        <v>2</v>
      </c>
      <c r="V18" s="108">
        <f>入力シート③!$B$1</f>
        <v>0</v>
      </c>
    </row>
    <row r="19" spans="1:22" s="108" customFormat="1" ht="12.95" customHeight="1">
      <c r="A19" s="109">
        <f>入力シート③!C21</f>
        <v>0</v>
      </c>
      <c r="B19" s="108" t="str">
        <f t="shared" si="0"/>
        <v>0</v>
      </c>
      <c r="C19" s="108" t="str">
        <f>IFERROR(VLOOKUP(入力シート③!$B$1,所属!$B$2:$C$56,2,FALSE),"0")</f>
        <v>0</v>
      </c>
      <c r="D19" s="174"/>
      <c r="E19" s="174"/>
      <c r="F19" s="108" t="str">
        <f>入力シート③!A21</f>
        <v/>
      </c>
      <c r="G19" s="108">
        <f>入力シート③!B21</f>
        <v>0</v>
      </c>
      <c r="H19" s="109" t="str">
        <f>IFERROR(VLOOKUP(G19,男子登録②!$P$2:$V$101,4,FALSE),"0")</f>
        <v>0</v>
      </c>
      <c r="I19" s="108">
        <f t="shared" ref="I19:I82" si="3">G19</f>
        <v>0</v>
      </c>
      <c r="J19" s="109" t="str">
        <f>IFERROR(VLOOKUP(G19,男子登録②!$P$2:$V$101,5,FALSE),"0")</f>
        <v>0</v>
      </c>
      <c r="K19" s="109" t="str">
        <f>IFERROR(VLOOKUP(G19,男子登録②!$P$2:$V$101,7,FALSE),"0")</f>
        <v>0</v>
      </c>
      <c r="L19" s="108">
        <v>1</v>
      </c>
      <c r="M19" s="108" t="str">
        <f>IFERROR(VLOOKUP(G19,男子登録②!$P$2:$V$101,3,FALSE),"0")</f>
        <v>0</v>
      </c>
      <c r="N19" s="108" t="str">
        <f>IFERROR(VLOOKUP(G19,男子登録②!$P$2:$V$101,6,FALSE),"0")</f>
        <v>0</v>
      </c>
      <c r="O19" s="174"/>
      <c r="P19" s="110" t="s">
        <v>256</v>
      </c>
      <c r="Q19" s="174"/>
      <c r="R19" s="108" t="str">
        <f>IFERROR(VLOOKUP(A19,種目!$C$2:$D$29,2,FALSE),"0")</f>
        <v>0</v>
      </c>
      <c r="S19" s="108">
        <f>入力シート③!D21</f>
        <v>0</v>
      </c>
      <c r="T19" s="110">
        <v>0</v>
      </c>
      <c r="U19" s="110">
        <v>2</v>
      </c>
      <c r="V19" s="108">
        <f>入力シート③!$B$1</f>
        <v>0</v>
      </c>
    </row>
    <row r="20" spans="1:22" s="108" customFormat="1" ht="12.95" customHeight="1">
      <c r="A20" s="109">
        <f>入力シート③!C22</f>
        <v>0</v>
      </c>
      <c r="B20" s="108" t="str">
        <f t="shared" si="0"/>
        <v>0</v>
      </c>
      <c r="C20" s="108" t="str">
        <f>IFERROR(VLOOKUP(入力シート③!$B$1,所属!$B$2:$C$56,2,FALSE),"0")</f>
        <v>0</v>
      </c>
      <c r="D20" s="174"/>
      <c r="E20" s="174"/>
      <c r="F20" s="108" t="str">
        <f>入力シート③!A22</f>
        <v/>
      </c>
      <c r="G20" s="108">
        <f>入力シート③!B22</f>
        <v>0</v>
      </c>
      <c r="H20" s="109" t="str">
        <f>IFERROR(VLOOKUP(G20,男子登録②!$P$2:$V$101,4,FALSE),"0")</f>
        <v>0</v>
      </c>
      <c r="I20" s="108">
        <f t="shared" si="3"/>
        <v>0</v>
      </c>
      <c r="J20" s="109" t="str">
        <f>IFERROR(VLOOKUP(G20,男子登録②!$P$2:$V$101,5,FALSE),"0")</f>
        <v>0</v>
      </c>
      <c r="K20" s="109" t="str">
        <f>IFERROR(VLOOKUP(G20,男子登録②!$P$2:$V$101,7,FALSE),"0")</f>
        <v>0</v>
      </c>
      <c r="L20" s="108">
        <v>1</v>
      </c>
      <c r="M20" s="108" t="str">
        <f>IFERROR(VLOOKUP(G20,男子登録②!$P$2:$V$101,3,FALSE),"0")</f>
        <v>0</v>
      </c>
      <c r="N20" s="108" t="str">
        <f>IFERROR(VLOOKUP(G20,男子登録②!$P$2:$V$101,6,FALSE),"0")</f>
        <v>0</v>
      </c>
      <c r="O20" s="174"/>
      <c r="P20" s="110" t="s">
        <v>256</v>
      </c>
      <c r="Q20" s="174"/>
      <c r="R20" s="108" t="str">
        <f>IFERROR(VLOOKUP(A20,種目!$C$2:$D$29,2,FALSE),"0")</f>
        <v>0</v>
      </c>
      <c r="S20" s="108">
        <f>入力シート③!D22</f>
        <v>0</v>
      </c>
      <c r="T20" s="110">
        <v>0</v>
      </c>
      <c r="U20" s="110">
        <v>2</v>
      </c>
      <c r="V20" s="108">
        <f>入力シート③!$B$1</f>
        <v>0</v>
      </c>
    </row>
    <row r="21" spans="1:22" s="108" customFormat="1" ht="12.95" customHeight="1">
      <c r="A21" s="109">
        <f>入力シート③!C23</f>
        <v>0</v>
      </c>
      <c r="B21" s="108" t="str">
        <f t="shared" si="0"/>
        <v>0</v>
      </c>
      <c r="C21" s="108" t="str">
        <f>IFERROR(VLOOKUP(入力シート③!$B$1,所属!$B$2:$C$56,2,FALSE),"0")</f>
        <v>0</v>
      </c>
      <c r="D21" s="174"/>
      <c r="E21" s="174"/>
      <c r="F21" s="108" t="str">
        <f>入力シート③!A23</f>
        <v/>
      </c>
      <c r="G21" s="108">
        <f>入力シート③!B23</f>
        <v>0</v>
      </c>
      <c r="H21" s="109" t="str">
        <f>IFERROR(VLOOKUP(G21,男子登録②!$P$2:$V$101,4,FALSE),"0")</f>
        <v>0</v>
      </c>
      <c r="I21" s="108">
        <f t="shared" si="3"/>
        <v>0</v>
      </c>
      <c r="J21" s="109" t="str">
        <f>IFERROR(VLOOKUP(G21,男子登録②!$P$2:$V$101,5,FALSE),"0")</f>
        <v>0</v>
      </c>
      <c r="K21" s="109" t="str">
        <f>IFERROR(VLOOKUP(G21,男子登録②!$P$2:$V$101,7,FALSE),"0")</f>
        <v>0</v>
      </c>
      <c r="L21" s="108">
        <v>1</v>
      </c>
      <c r="M21" s="108" t="str">
        <f>IFERROR(VLOOKUP(G21,男子登録②!$P$2:$V$101,3,FALSE),"0")</f>
        <v>0</v>
      </c>
      <c r="N21" s="108" t="str">
        <f>IFERROR(VLOOKUP(G21,男子登録②!$P$2:$V$101,6,FALSE),"0")</f>
        <v>0</v>
      </c>
      <c r="O21" s="174"/>
      <c r="P21" s="110" t="s">
        <v>256</v>
      </c>
      <c r="Q21" s="174"/>
      <c r="R21" s="108" t="str">
        <f>IFERROR(VLOOKUP(A21,種目!$C$2:$D$29,2,FALSE),"0")</f>
        <v>0</v>
      </c>
      <c r="S21" s="108">
        <f>入力シート③!D23</f>
        <v>0</v>
      </c>
      <c r="T21" s="110">
        <v>0</v>
      </c>
      <c r="U21" s="110">
        <v>2</v>
      </c>
      <c r="V21" s="108">
        <f>入力シート③!$B$1</f>
        <v>0</v>
      </c>
    </row>
    <row r="22" spans="1:22" s="108" customFormat="1" ht="12.95" customHeight="1">
      <c r="A22" s="109">
        <f>入力シート③!C24</f>
        <v>0</v>
      </c>
      <c r="B22" s="108" t="str">
        <f t="shared" si="0"/>
        <v>0</v>
      </c>
      <c r="C22" s="108" t="str">
        <f>IFERROR(VLOOKUP(入力シート③!$B$1,所属!$B$2:$C$56,2,FALSE),"0")</f>
        <v>0</v>
      </c>
      <c r="D22" s="174"/>
      <c r="E22" s="174"/>
      <c r="F22" s="108" t="str">
        <f>入力シート③!A24</f>
        <v/>
      </c>
      <c r="G22" s="108">
        <f>入力シート③!B24</f>
        <v>0</v>
      </c>
      <c r="H22" s="109" t="str">
        <f>IFERROR(VLOOKUP(G22,男子登録②!$P$2:$V$101,4,FALSE),"0")</f>
        <v>0</v>
      </c>
      <c r="I22" s="108">
        <f t="shared" si="3"/>
        <v>0</v>
      </c>
      <c r="J22" s="109" t="str">
        <f>IFERROR(VLOOKUP(G22,男子登録②!$P$2:$V$101,5,FALSE),"0")</f>
        <v>0</v>
      </c>
      <c r="K22" s="109" t="str">
        <f>IFERROR(VLOOKUP(G22,男子登録②!$P$2:$V$101,7,FALSE),"0")</f>
        <v>0</v>
      </c>
      <c r="L22" s="108">
        <v>1</v>
      </c>
      <c r="M22" s="108" t="str">
        <f>IFERROR(VLOOKUP(G22,男子登録②!$P$2:$V$101,3,FALSE),"0")</f>
        <v>0</v>
      </c>
      <c r="N22" s="108" t="str">
        <f>IFERROR(VLOOKUP(G22,男子登録②!$P$2:$V$101,6,FALSE),"0")</f>
        <v>0</v>
      </c>
      <c r="O22" s="174"/>
      <c r="P22" s="110" t="s">
        <v>256</v>
      </c>
      <c r="Q22" s="174"/>
      <c r="R22" s="108" t="str">
        <f>IFERROR(VLOOKUP(A22,種目!$C$2:$D$29,2,FALSE),"0")</f>
        <v>0</v>
      </c>
      <c r="S22" s="108">
        <f>入力シート③!D24</f>
        <v>0</v>
      </c>
      <c r="T22" s="110">
        <v>0</v>
      </c>
      <c r="U22" s="110">
        <v>2</v>
      </c>
      <c r="V22" s="108">
        <f>入力シート③!$B$1</f>
        <v>0</v>
      </c>
    </row>
    <row r="23" spans="1:22" s="108" customFormat="1" ht="12.95" customHeight="1">
      <c r="A23" s="109">
        <f>入力シート③!C25</f>
        <v>0</v>
      </c>
      <c r="B23" s="108" t="str">
        <f t="shared" si="0"/>
        <v>0</v>
      </c>
      <c r="C23" s="108" t="str">
        <f>IFERROR(VLOOKUP(入力シート③!$B$1,所属!$B$2:$C$56,2,FALSE),"0")</f>
        <v>0</v>
      </c>
      <c r="D23" s="174"/>
      <c r="E23" s="174"/>
      <c r="F23" s="108" t="str">
        <f>入力シート③!A25</f>
        <v/>
      </c>
      <c r="G23" s="108">
        <f>入力シート③!B25</f>
        <v>0</v>
      </c>
      <c r="H23" s="109" t="str">
        <f>IFERROR(VLOOKUP(G23,男子登録②!$P$2:$V$101,4,FALSE),"0")</f>
        <v>0</v>
      </c>
      <c r="I23" s="108">
        <f t="shared" si="3"/>
        <v>0</v>
      </c>
      <c r="J23" s="109" t="str">
        <f>IFERROR(VLOOKUP(G23,男子登録②!$P$2:$V$101,5,FALSE),"0")</f>
        <v>0</v>
      </c>
      <c r="K23" s="109" t="str">
        <f>IFERROR(VLOOKUP(G23,男子登録②!$P$2:$V$101,7,FALSE),"0")</f>
        <v>0</v>
      </c>
      <c r="L23" s="108">
        <v>1</v>
      </c>
      <c r="M23" s="108" t="str">
        <f>IFERROR(VLOOKUP(G23,男子登録②!$P$2:$V$101,3,FALSE),"0")</f>
        <v>0</v>
      </c>
      <c r="N23" s="108" t="str">
        <f>IFERROR(VLOOKUP(G23,男子登録②!$P$2:$V$101,6,FALSE),"0")</f>
        <v>0</v>
      </c>
      <c r="O23" s="174"/>
      <c r="P23" s="110" t="s">
        <v>256</v>
      </c>
      <c r="Q23" s="174"/>
      <c r="R23" s="108" t="str">
        <f>IFERROR(VLOOKUP(A23,種目!$C$2:$D$29,2,FALSE),"0")</f>
        <v>0</v>
      </c>
      <c r="S23" s="108">
        <f>入力シート③!D25</f>
        <v>0</v>
      </c>
      <c r="T23" s="110">
        <v>0</v>
      </c>
      <c r="U23" s="110">
        <v>2</v>
      </c>
      <c r="V23" s="108">
        <f>入力シート③!$B$1</f>
        <v>0</v>
      </c>
    </row>
    <row r="24" spans="1:22" s="108" customFormat="1" ht="12.95" customHeight="1">
      <c r="A24" s="109">
        <f>入力シート③!C26</f>
        <v>0</v>
      </c>
      <c r="B24" s="108" t="str">
        <f t="shared" si="0"/>
        <v>0</v>
      </c>
      <c r="C24" s="108" t="str">
        <f>IFERROR(VLOOKUP(入力シート③!$B$1,所属!$B$2:$C$56,2,FALSE),"0")</f>
        <v>0</v>
      </c>
      <c r="D24" s="174"/>
      <c r="E24" s="174"/>
      <c r="F24" s="108" t="str">
        <f>入力シート③!A26</f>
        <v/>
      </c>
      <c r="G24" s="108">
        <f>入力シート③!B26</f>
        <v>0</v>
      </c>
      <c r="H24" s="109" t="str">
        <f>IFERROR(VLOOKUP(G24,男子登録②!$P$2:$V$101,4,FALSE),"0")</f>
        <v>0</v>
      </c>
      <c r="I24" s="108">
        <f t="shared" si="3"/>
        <v>0</v>
      </c>
      <c r="J24" s="109" t="str">
        <f>IFERROR(VLOOKUP(G24,男子登録②!$P$2:$V$101,5,FALSE),"0")</f>
        <v>0</v>
      </c>
      <c r="K24" s="109" t="str">
        <f>IFERROR(VLOOKUP(G24,男子登録②!$P$2:$V$101,7,FALSE),"0")</f>
        <v>0</v>
      </c>
      <c r="L24" s="108">
        <v>1</v>
      </c>
      <c r="M24" s="108" t="str">
        <f>IFERROR(VLOOKUP(G24,男子登録②!$P$2:$V$101,3,FALSE),"0")</f>
        <v>0</v>
      </c>
      <c r="N24" s="108" t="str">
        <f>IFERROR(VLOOKUP(G24,男子登録②!$P$2:$V$101,6,FALSE),"0")</f>
        <v>0</v>
      </c>
      <c r="O24" s="174"/>
      <c r="P24" s="110" t="s">
        <v>256</v>
      </c>
      <c r="Q24" s="174"/>
      <c r="R24" s="108" t="str">
        <f>IFERROR(VLOOKUP(A24,種目!$C$2:$D$29,2,FALSE),"0")</f>
        <v>0</v>
      </c>
      <c r="S24" s="108">
        <f>入力シート③!D26</f>
        <v>0</v>
      </c>
      <c r="T24" s="110">
        <v>0</v>
      </c>
      <c r="U24" s="110">
        <v>2</v>
      </c>
      <c r="V24" s="108">
        <f>入力シート③!$B$1</f>
        <v>0</v>
      </c>
    </row>
    <row r="25" spans="1:22" s="108" customFormat="1" ht="12.95" customHeight="1">
      <c r="A25" s="109">
        <f>入力シート③!C27</f>
        <v>0</v>
      </c>
      <c r="B25" s="108" t="str">
        <f t="shared" si="0"/>
        <v>0</v>
      </c>
      <c r="C25" s="108" t="str">
        <f>IFERROR(VLOOKUP(入力シート③!$B$1,所属!$B$2:$C$56,2,FALSE),"0")</f>
        <v>0</v>
      </c>
      <c r="D25" s="174"/>
      <c r="E25" s="174"/>
      <c r="F25" s="108" t="str">
        <f>入力シート③!A27</f>
        <v/>
      </c>
      <c r="G25" s="108">
        <f>入力シート③!B27</f>
        <v>0</v>
      </c>
      <c r="H25" s="109" t="str">
        <f>IFERROR(VLOOKUP(G25,男子登録②!$P$2:$V$101,4,FALSE),"0")</f>
        <v>0</v>
      </c>
      <c r="I25" s="108">
        <f t="shared" si="3"/>
        <v>0</v>
      </c>
      <c r="J25" s="109" t="str">
        <f>IFERROR(VLOOKUP(G25,男子登録②!$P$2:$V$101,5,FALSE),"0")</f>
        <v>0</v>
      </c>
      <c r="K25" s="109" t="str">
        <f>IFERROR(VLOOKUP(G25,男子登録②!$P$2:$V$101,7,FALSE),"0")</f>
        <v>0</v>
      </c>
      <c r="L25" s="108">
        <v>1</v>
      </c>
      <c r="M25" s="108" t="str">
        <f>IFERROR(VLOOKUP(G25,男子登録②!$P$2:$V$101,3,FALSE),"0")</f>
        <v>0</v>
      </c>
      <c r="N25" s="108" t="str">
        <f>IFERROR(VLOOKUP(G25,男子登録②!$P$2:$V$101,6,FALSE),"0")</f>
        <v>0</v>
      </c>
      <c r="O25" s="174"/>
      <c r="P25" s="110" t="s">
        <v>256</v>
      </c>
      <c r="Q25" s="174"/>
      <c r="R25" s="108" t="str">
        <f>IFERROR(VLOOKUP(A25,種目!$C$2:$D$29,2,FALSE),"0")</f>
        <v>0</v>
      </c>
      <c r="S25" s="108">
        <f>入力シート③!D27</f>
        <v>0</v>
      </c>
      <c r="T25" s="110">
        <v>0</v>
      </c>
      <c r="U25" s="110">
        <v>2</v>
      </c>
      <c r="V25" s="108">
        <f>入力シート③!$B$1</f>
        <v>0</v>
      </c>
    </row>
    <row r="26" spans="1:22" s="108" customFormat="1" ht="12.95" customHeight="1">
      <c r="A26" s="109">
        <f>入力シート③!C28</f>
        <v>0</v>
      </c>
      <c r="B26" s="108" t="str">
        <f t="shared" si="0"/>
        <v>0</v>
      </c>
      <c r="C26" s="108" t="str">
        <f>IFERROR(VLOOKUP(入力シート③!$B$1,所属!$B$2:$C$56,2,FALSE),"0")</f>
        <v>0</v>
      </c>
      <c r="D26" s="174"/>
      <c r="E26" s="174"/>
      <c r="F26" s="108" t="str">
        <f>入力シート③!A28</f>
        <v/>
      </c>
      <c r="G26" s="108">
        <f>入力シート③!B28</f>
        <v>0</v>
      </c>
      <c r="H26" s="109" t="str">
        <f>IFERROR(VLOOKUP(G26,男子登録②!$P$2:$V$101,4,FALSE),"0")</f>
        <v>0</v>
      </c>
      <c r="I26" s="108">
        <f t="shared" si="3"/>
        <v>0</v>
      </c>
      <c r="J26" s="109" t="str">
        <f>IFERROR(VLOOKUP(G26,男子登録②!$P$2:$V$101,5,FALSE),"0")</f>
        <v>0</v>
      </c>
      <c r="K26" s="109" t="str">
        <f>IFERROR(VLOOKUP(G26,男子登録②!$P$2:$V$101,7,FALSE),"0")</f>
        <v>0</v>
      </c>
      <c r="L26" s="108">
        <v>1</v>
      </c>
      <c r="M26" s="108" t="str">
        <f>IFERROR(VLOOKUP(G26,男子登録②!$P$2:$V$101,3,FALSE),"0")</f>
        <v>0</v>
      </c>
      <c r="N26" s="108" t="str">
        <f>IFERROR(VLOOKUP(G26,男子登録②!$P$2:$V$101,6,FALSE),"0")</f>
        <v>0</v>
      </c>
      <c r="O26" s="174"/>
      <c r="P26" s="110" t="s">
        <v>256</v>
      </c>
      <c r="Q26" s="174"/>
      <c r="R26" s="108" t="str">
        <f>IFERROR(VLOOKUP(A26,種目!$C$2:$D$29,2,FALSE),"0")</f>
        <v>0</v>
      </c>
      <c r="S26" s="108">
        <f>入力シート③!D28</f>
        <v>0</v>
      </c>
      <c r="T26" s="110">
        <v>0</v>
      </c>
      <c r="U26" s="110">
        <v>2</v>
      </c>
      <c r="V26" s="108">
        <f>入力シート③!$B$1</f>
        <v>0</v>
      </c>
    </row>
    <row r="27" spans="1:22" s="108" customFormat="1" ht="12.95" customHeight="1">
      <c r="A27" s="109">
        <f>入力シート③!C29</f>
        <v>0</v>
      </c>
      <c r="B27" s="108" t="str">
        <f t="shared" si="0"/>
        <v>0</v>
      </c>
      <c r="C27" s="108" t="str">
        <f>IFERROR(VLOOKUP(入力シート③!$B$1,所属!$B$2:$C$56,2,FALSE),"0")</f>
        <v>0</v>
      </c>
      <c r="D27" s="174"/>
      <c r="E27" s="174"/>
      <c r="F27" s="108" t="str">
        <f>入力シート③!A29</f>
        <v/>
      </c>
      <c r="G27" s="108">
        <f>入力シート③!B29</f>
        <v>0</v>
      </c>
      <c r="H27" s="109" t="str">
        <f>IFERROR(VLOOKUP(G27,男子登録②!$P$2:$V$101,4,FALSE),"0")</f>
        <v>0</v>
      </c>
      <c r="I27" s="108">
        <f t="shared" si="3"/>
        <v>0</v>
      </c>
      <c r="J27" s="109" t="str">
        <f>IFERROR(VLOOKUP(G27,男子登録②!$P$2:$V$101,5,FALSE),"0")</f>
        <v>0</v>
      </c>
      <c r="K27" s="109" t="str">
        <f>IFERROR(VLOOKUP(G27,男子登録②!$P$2:$V$101,7,FALSE),"0")</f>
        <v>0</v>
      </c>
      <c r="L27" s="108">
        <v>1</v>
      </c>
      <c r="M27" s="108" t="str">
        <f>IFERROR(VLOOKUP(G27,男子登録②!$P$2:$V$101,3,FALSE),"0")</f>
        <v>0</v>
      </c>
      <c r="N27" s="108" t="str">
        <f>IFERROR(VLOOKUP(G27,男子登録②!$P$2:$V$101,6,FALSE),"0")</f>
        <v>0</v>
      </c>
      <c r="O27" s="174"/>
      <c r="P27" s="110" t="s">
        <v>256</v>
      </c>
      <c r="Q27" s="174"/>
      <c r="R27" s="108" t="str">
        <f>IFERROR(VLOOKUP(A27,種目!$C$2:$D$29,2,FALSE),"0")</f>
        <v>0</v>
      </c>
      <c r="S27" s="108">
        <f>入力シート③!D29</f>
        <v>0</v>
      </c>
      <c r="T27" s="110">
        <v>0</v>
      </c>
      <c r="U27" s="110">
        <v>2</v>
      </c>
      <c r="V27" s="108">
        <f>入力シート③!$B$1</f>
        <v>0</v>
      </c>
    </row>
    <row r="28" spans="1:22" s="108" customFormat="1" ht="12.95" customHeight="1">
      <c r="A28" s="109">
        <f>入力シート③!C30</f>
        <v>0</v>
      </c>
      <c r="B28" s="108" t="str">
        <f t="shared" si="0"/>
        <v>0</v>
      </c>
      <c r="C28" s="108" t="str">
        <f>IFERROR(VLOOKUP(入力シート③!$B$1,所属!$B$2:$C$56,2,FALSE),"0")</f>
        <v>0</v>
      </c>
      <c r="D28" s="174"/>
      <c r="E28" s="174"/>
      <c r="F28" s="108" t="str">
        <f>入力シート③!A30</f>
        <v/>
      </c>
      <c r="G28" s="108">
        <f>入力シート③!B30</f>
        <v>0</v>
      </c>
      <c r="H28" s="109" t="str">
        <f>IFERROR(VLOOKUP(G28,男子登録②!$P$2:$V$101,4,FALSE),"0")</f>
        <v>0</v>
      </c>
      <c r="I28" s="108">
        <f t="shared" si="3"/>
        <v>0</v>
      </c>
      <c r="J28" s="109" t="str">
        <f>IFERROR(VLOOKUP(G28,男子登録②!$P$2:$V$101,5,FALSE),"0")</f>
        <v>0</v>
      </c>
      <c r="K28" s="109" t="str">
        <f>IFERROR(VLOOKUP(G28,男子登録②!$P$2:$V$101,7,FALSE),"0")</f>
        <v>0</v>
      </c>
      <c r="L28" s="108">
        <v>1</v>
      </c>
      <c r="M28" s="108" t="str">
        <f>IFERROR(VLOOKUP(G28,男子登録②!$P$2:$V$101,3,FALSE),"0")</f>
        <v>0</v>
      </c>
      <c r="N28" s="108" t="str">
        <f>IFERROR(VLOOKUP(G28,男子登録②!$P$2:$V$101,6,FALSE),"0")</f>
        <v>0</v>
      </c>
      <c r="O28" s="174"/>
      <c r="P28" s="110" t="s">
        <v>256</v>
      </c>
      <c r="Q28" s="174"/>
      <c r="R28" s="108" t="str">
        <f>IFERROR(VLOOKUP(A28,種目!$C$2:$D$29,2,FALSE),"0")</f>
        <v>0</v>
      </c>
      <c r="S28" s="108">
        <f>入力シート③!D30</f>
        <v>0</v>
      </c>
      <c r="T28" s="110">
        <v>0</v>
      </c>
      <c r="U28" s="110">
        <v>2</v>
      </c>
      <c r="V28" s="108">
        <f>入力シート③!$B$1</f>
        <v>0</v>
      </c>
    </row>
    <row r="29" spans="1:22" s="108" customFormat="1" ht="12.95" customHeight="1">
      <c r="A29" s="109">
        <f>入力シート③!C31</f>
        <v>0</v>
      </c>
      <c r="B29" s="108" t="str">
        <f t="shared" si="0"/>
        <v>0</v>
      </c>
      <c r="C29" s="108" t="str">
        <f>IFERROR(VLOOKUP(入力シート③!$B$1,所属!$B$2:$C$56,2,FALSE),"0")</f>
        <v>0</v>
      </c>
      <c r="D29" s="174"/>
      <c r="E29" s="174"/>
      <c r="F29" s="108" t="str">
        <f>入力シート③!A31</f>
        <v/>
      </c>
      <c r="G29" s="108">
        <f>入力シート③!B31</f>
        <v>0</v>
      </c>
      <c r="H29" s="109" t="str">
        <f>IFERROR(VLOOKUP(G29,男子登録②!$P$2:$V$101,4,FALSE),"0")</f>
        <v>0</v>
      </c>
      <c r="I29" s="108">
        <f t="shared" si="3"/>
        <v>0</v>
      </c>
      <c r="J29" s="109" t="str">
        <f>IFERROR(VLOOKUP(G29,男子登録②!$P$2:$V$101,5,FALSE),"0")</f>
        <v>0</v>
      </c>
      <c r="K29" s="109" t="str">
        <f>IFERROR(VLOOKUP(G29,男子登録②!$P$2:$V$101,7,FALSE),"0")</f>
        <v>0</v>
      </c>
      <c r="L29" s="108">
        <v>1</v>
      </c>
      <c r="M29" s="108" t="str">
        <f>IFERROR(VLOOKUP(G29,男子登録②!$P$2:$V$101,3,FALSE),"0")</f>
        <v>0</v>
      </c>
      <c r="N29" s="108" t="str">
        <f>IFERROR(VLOOKUP(G29,男子登録②!$P$2:$V$101,6,FALSE),"0")</f>
        <v>0</v>
      </c>
      <c r="O29" s="174"/>
      <c r="P29" s="110" t="s">
        <v>256</v>
      </c>
      <c r="Q29" s="174"/>
      <c r="R29" s="108" t="str">
        <f>IFERROR(VLOOKUP(A29,種目!$C$2:$D$29,2,FALSE),"0")</f>
        <v>0</v>
      </c>
      <c r="S29" s="108">
        <f>入力シート③!D31</f>
        <v>0</v>
      </c>
      <c r="T29" s="110">
        <v>0</v>
      </c>
      <c r="U29" s="110">
        <v>2</v>
      </c>
      <c r="V29" s="108">
        <f>入力シート③!$B$1</f>
        <v>0</v>
      </c>
    </row>
    <row r="30" spans="1:22" s="108" customFormat="1" ht="12.95" customHeight="1">
      <c r="A30" s="109">
        <f>入力シート③!C32</f>
        <v>0</v>
      </c>
      <c r="B30" s="108" t="str">
        <f t="shared" si="0"/>
        <v>0</v>
      </c>
      <c r="C30" s="108" t="str">
        <f>IFERROR(VLOOKUP(入力シート③!$B$1,所属!$B$2:$C$56,2,FALSE),"0")</f>
        <v>0</v>
      </c>
      <c r="D30" s="174"/>
      <c r="E30" s="174"/>
      <c r="F30" s="108" t="str">
        <f>入力シート③!A32</f>
        <v/>
      </c>
      <c r="G30" s="108">
        <f>入力シート③!B32</f>
        <v>0</v>
      </c>
      <c r="H30" s="109" t="str">
        <f>IFERROR(VLOOKUP(G30,男子登録②!$P$2:$V$101,4,FALSE),"0")</f>
        <v>0</v>
      </c>
      <c r="I30" s="108">
        <f t="shared" si="3"/>
        <v>0</v>
      </c>
      <c r="J30" s="109" t="str">
        <f>IFERROR(VLOOKUP(G30,男子登録②!$P$2:$V$101,5,FALSE),"0")</f>
        <v>0</v>
      </c>
      <c r="K30" s="109" t="str">
        <f>IFERROR(VLOOKUP(G30,男子登録②!$P$2:$V$101,7,FALSE),"0")</f>
        <v>0</v>
      </c>
      <c r="L30" s="108">
        <v>1</v>
      </c>
      <c r="M30" s="108" t="str">
        <f>IFERROR(VLOOKUP(G30,男子登録②!$P$2:$V$101,3,FALSE),"0")</f>
        <v>0</v>
      </c>
      <c r="N30" s="108" t="str">
        <f>IFERROR(VLOOKUP(G30,男子登録②!$P$2:$V$101,6,FALSE),"0")</f>
        <v>0</v>
      </c>
      <c r="O30" s="174"/>
      <c r="P30" s="110" t="s">
        <v>256</v>
      </c>
      <c r="Q30" s="174"/>
      <c r="R30" s="108" t="str">
        <f>IFERROR(VLOOKUP(A30,種目!$C$2:$D$29,2,FALSE),"0")</f>
        <v>0</v>
      </c>
      <c r="S30" s="108">
        <f>入力シート③!D32</f>
        <v>0</v>
      </c>
      <c r="T30" s="110">
        <v>0</v>
      </c>
      <c r="U30" s="110">
        <v>2</v>
      </c>
      <c r="V30" s="108">
        <f>入力シート③!$B$1</f>
        <v>0</v>
      </c>
    </row>
    <row r="31" spans="1:22" s="108" customFormat="1" ht="12.95" customHeight="1">
      <c r="A31" s="109">
        <f>入力シート③!C33</f>
        <v>0</v>
      </c>
      <c r="B31" s="108" t="str">
        <f t="shared" si="0"/>
        <v>0</v>
      </c>
      <c r="C31" s="108" t="str">
        <f>IFERROR(VLOOKUP(入力シート③!$B$1,所属!$B$2:$C$56,2,FALSE),"0")</f>
        <v>0</v>
      </c>
      <c r="D31" s="174"/>
      <c r="E31" s="174"/>
      <c r="F31" s="108" t="str">
        <f>入力シート③!A33</f>
        <v/>
      </c>
      <c r="G31" s="108">
        <f>入力シート③!B33</f>
        <v>0</v>
      </c>
      <c r="H31" s="109" t="str">
        <f>IFERROR(VLOOKUP(G31,男子登録②!$P$2:$V$101,4,FALSE),"0")</f>
        <v>0</v>
      </c>
      <c r="I31" s="108">
        <f t="shared" si="3"/>
        <v>0</v>
      </c>
      <c r="J31" s="109" t="str">
        <f>IFERROR(VLOOKUP(G31,男子登録②!$P$2:$V$101,5,FALSE),"0")</f>
        <v>0</v>
      </c>
      <c r="K31" s="109" t="str">
        <f>IFERROR(VLOOKUP(G31,男子登録②!$P$2:$V$101,7,FALSE),"0")</f>
        <v>0</v>
      </c>
      <c r="L31" s="108">
        <v>1</v>
      </c>
      <c r="M31" s="108" t="str">
        <f>IFERROR(VLOOKUP(G31,男子登録②!$P$2:$V$101,3,FALSE),"0")</f>
        <v>0</v>
      </c>
      <c r="N31" s="108" t="str">
        <f>IFERROR(VLOOKUP(G31,男子登録②!$P$2:$V$101,6,FALSE),"0")</f>
        <v>0</v>
      </c>
      <c r="O31" s="174"/>
      <c r="P31" s="110" t="s">
        <v>256</v>
      </c>
      <c r="Q31" s="174"/>
      <c r="R31" s="108" t="str">
        <f>IFERROR(VLOOKUP(A31,種目!$C$2:$D$29,2,FALSE),"0")</f>
        <v>0</v>
      </c>
      <c r="S31" s="108">
        <f>入力シート③!D33</f>
        <v>0</v>
      </c>
      <c r="T31" s="110">
        <v>0</v>
      </c>
      <c r="U31" s="110">
        <v>2</v>
      </c>
      <c r="V31" s="108">
        <f>入力シート③!$B$1</f>
        <v>0</v>
      </c>
    </row>
    <row r="32" spans="1:22" s="108" customFormat="1" ht="12.95" customHeight="1">
      <c r="A32" s="109">
        <f>入力シート③!C34</f>
        <v>0</v>
      </c>
      <c r="B32" s="108" t="str">
        <f t="shared" si="0"/>
        <v>0</v>
      </c>
      <c r="C32" s="108" t="str">
        <f>IFERROR(VLOOKUP(入力シート③!$B$1,所属!$B$2:$C$56,2,FALSE),"0")</f>
        <v>0</v>
      </c>
      <c r="D32" s="174"/>
      <c r="E32" s="174"/>
      <c r="F32" s="108" t="str">
        <f>入力シート③!A34</f>
        <v/>
      </c>
      <c r="G32" s="108">
        <f>入力シート③!B34</f>
        <v>0</v>
      </c>
      <c r="H32" s="109" t="str">
        <f>IFERROR(VLOOKUP(G32,男子登録②!$P$2:$V$101,4,FALSE),"0")</f>
        <v>0</v>
      </c>
      <c r="I32" s="108">
        <f t="shared" si="3"/>
        <v>0</v>
      </c>
      <c r="J32" s="109" t="str">
        <f>IFERROR(VLOOKUP(G32,男子登録②!$P$2:$V$101,5,FALSE),"0")</f>
        <v>0</v>
      </c>
      <c r="K32" s="109" t="str">
        <f>IFERROR(VLOOKUP(G32,男子登録②!$P$2:$V$101,7,FALSE),"0")</f>
        <v>0</v>
      </c>
      <c r="L32" s="108">
        <v>1</v>
      </c>
      <c r="M32" s="108" t="str">
        <f>IFERROR(VLOOKUP(G32,男子登録②!$P$2:$V$101,3,FALSE),"0")</f>
        <v>0</v>
      </c>
      <c r="N32" s="108" t="str">
        <f>IFERROR(VLOOKUP(G32,男子登録②!$P$2:$V$101,6,FALSE),"0")</f>
        <v>0</v>
      </c>
      <c r="O32" s="174"/>
      <c r="P32" s="110" t="s">
        <v>256</v>
      </c>
      <c r="Q32" s="174"/>
      <c r="R32" s="108" t="str">
        <f>IFERROR(VLOOKUP(A32,種目!$C$2:$D$29,2,FALSE),"0")</f>
        <v>0</v>
      </c>
      <c r="S32" s="108">
        <f>入力シート③!D34</f>
        <v>0</v>
      </c>
      <c r="T32" s="110">
        <v>0</v>
      </c>
      <c r="U32" s="110">
        <v>2</v>
      </c>
      <c r="V32" s="108">
        <f>入力シート③!$B$1</f>
        <v>0</v>
      </c>
    </row>
    <row r="33" spans="1:22" s="108" customFormat="1" ht="12.95" customHeight="1">
      <c r="A33" s="109">
        <f>入力シート③!C35</f>
        <v>0</v>
      </c>
      <c r="B33" s="108" t="str">
        <f t="shared" si="0"/>
        <v>0</v>
      </c>
      <c r="C33" s="108" t="str">
        <f>IFERROR(VLOOKUP(入力シート③!$B$1,所属!$B$2:$C$56,2,FALSE),"0")</f>
        <v>0</v>
      </c>
      <c r="D33" s="174"/>
      <c r="E33" s="174"/>
      <c r="F33" s="108" t="str">
        <f>入力シート③!A35</f>
        <v/>
      </c>
      <c r="G33" s="108">
        <f>入力シート③!B35</f>
        <v>0</v>
      </c>
      <c r="H33" s="109" t="str">
        <f>IFERROR(VLOOKUP(G33,男子登録②!$P$2:$V$101,4,FALSE),"0")</f>
        <v>0</v>
      </c>
      <c r="I33" s="108">
        <f t="shared" si="3"/>
        <v>0</v>
      </c>
      <c r="J33" s="109" t="str">
        <f>IFERROR(VLOOKUP(G33,男子登録②!$P$2:$V$101,5,FALSE),"0")</f>
        <v>0</v>
      </c>
      <c r="K33" s="109" t="str">
        <f>IFERROR(VLOOKUP(G33,男子登録②!$P$2:$V$101,7,FALSE),"0")</f>
        <v>0</v>
      </c>
      <c r="L33" s="108">
        <v>1</v>
      </c>
      <c r="M33" s="108" t="str">
        <f>IFERROR(VLOOKUP(G33,男子登録②!$P$2:$V$101,3,FALSE),"0")</f>
        <v>0</v>
      </c>
      <c r="N33" s="108" t="str">
        <f>IFERROR(VLOOKUP(G33,男子登録②!$P$2:$V$101,6,FALSE),"0")</f>
        <v>0</v>
      </c>
      <c r="O33" s="174"/>
      <c r="P33" s="110" t="s">
        <v>256</v>
      </c>
      <c r="Q33" s="174"/>
      <c r="R33" s="108" t="str">
        <f>IFERROR(VLOOKUP(A33,種目!$C$2:$D$29,2,FALSE),"0")</f>
        <v>0</v>
      </c>
      <c r="S33" s="108">
        <f>入力シート③!D35</f>
        <v>0</v>
      </c>
      <c r="T33" s="110">
        <v>0</v>
      </c>
      <c r="U33" s="110">
        <v>2</v>
      </c>
      <c r="V33" s="108">
        <f>入力シート③!$B$1</f>
        <v>0</v>
      </c>
    </row>
    <row r="34" spans="1:22" s="108" customFormat="1" ht="12.95" customHeight="1">
      <c r="A34" s="109">
        <f>入力シート③!C36</f>
        <v>0</v>
      </c>
      <c r="B34" s="108" t="str">
        <f t="shared" si="0"/>
        <v>0</v>
      </c>
      <c r="C34" s="108" t="str">
        <f>IFERROR(VLOOKUP(入力シート③!$B$1,所属!$B$2:$C$56,2,FALSE),"0")</f>
        <v>0</v>
      </c>
      <c r="D34" s="174"/>
      <c r="E34" s="174"/>
      <c r="F34" s="108" t="str">
        <f>入力シート③!A36</f>
        <v/>
      </c>
      <c r="G34" s="108">
        <f>入力シート③!B36</f>
        <v>0</v>
      </c>
      <c r="H34" s="109" t="str">
        <f>IFERROR(VLOOKUP(G34,男子登録②!$P$2:$V$101,4,FALSE),"0")</f>
        <v>0</v>
      </c>
      <c r="I34" s="108">
        <f t="shared" si="3"/>
        <v>0</v>
      </c>
      <c r="J34" s="109" t="str">
        <f>IFERROR(VLOOKUP(G34,男子登録②!$P$2:$V$101,5,FALSE),"0")</f>
        <v>0</v>
      </c>
      <c r="K34" s="109" t="str">
        <f>IFERROR(VLOOKUP(G34,男子登録②!$P$2:$V$101,7,FALSE),"0")</f>
        <v>0</v>
      </c>
      <c r="L34" s="108">
        <v>1</v>
      </c>
      <c r="M34" s="108" t="str">
        <f>IFERROR(VLOOKUP(G34,男子登録②!$P$2:$V$101,3,FALSE),"0")</f>
        <v>0</v>
      </c>
      <c r="N34" s="108" t="str">
        <f>IFERROR(VLOOKUP(G34,男子登録②!$P$2:$V$101,6,FALSE),"0")</f>
        <v>0</v>
      </c>
      <c r="O34" s="174"/>
      <c r="P34" s="110" t="s">
        <v>256</v>
      </c>
      <c r="Q34" s="174"/>
      <c r="R34" s="108" t="str">
        <f>IFERROR(VLOOKUP(A34,種目!$C$2:$D$29,2,FALSE),"0")</f>
        <v>0</v>
      </c>
      <c r="S34" s="108">
        <f>入力シート③!D36</f>
        <v>0</v>
      </c>
      <c r="T34" s="110">
        <v>0</v>
      </c>
      <c r="U34" s="110">
        <v>2</v>
      </c>
      <c r="V34" s="108">
        <f>入力シート③!$B$1</f>
        <v>0</v>
      </c>
    </row>
    <row r="35" spans="1:22" s="108" customFormat="1" ht="12.95" customHeight="1">
      <c r="A35" s="109">
        <f>入力シート③!C37</f>
        <v>0</v>
      </c>
      <c r="B35" s="108" t="str">
        <f t="shared" si="0"/>
        <v>0</v>
      </c>
      <c r="C35" s="108" t="str">
        <f>IFERROR(VLOOKUP(入力シート③!$B$1,所属!$B$2:$C$56,2,FALSE),"0")</f>
        <v>0</v>
      </c>
      <c r="D35" s="174"/>
      <c r="E35" s="174"/>
      <c r="F35" s="108" t="str">
        <f>入力シート③!A37</f>
        <v/>
      </c>
      <c r="G35" s="108">
        <f>入力シート③!B37</f>
        <v>0</v>
      </c>
      <c r="H35" s="109" t="str">
        <f>IFERROR(VLOOKUP(G35,男子登録②!$P$2:$V$101,4,FALSE),"0")</f>
        <v>0</v>
      </c>
      <c r="I35" s="108">
        <f t="shared" si="3"/>
        <v>0</v>
      </c>
      <c r="J35" s="109" t="str">
        <f>IFERROR(VLOOKUP(G35,男子登録②!$P$2:$V$101,5,FALSE),"0")</f>
        <v>0</v>
      </c>
      <c r="K35" s="109" t="str">
        <f>IFERROR(VLOOKUP(G35,男子登録②!$P$2:$V$101,7,FALSE),"0")</f>
        <v>0</v>
      </c>
      <c r="L35" s="108">
        <v>1</v>
      </c>
      <c r="M35" s="108" t="str">
        <f>IFERROR(VLOOKUP(G35,男子登録②!$P$2:$V$101,3,FALSE),"0")</f>
        <v>0</v>
      </c>
      <c r="N35" s="108" t="str">
        <f>IFERROR(VLOOKUP(G35,男子登録②!$P$2:$V$101,6,FALSE),"0")</f>
        <v>0</v>
      </c>
      <c r="O35" s="174"/>
      <c r="P35" s="110" t="s">
        <v>256</v>
      </c>
      <c r="Q35" s="174"/>
      <c r="R35" s="108" t="str">
        <f>IFERROR(VLOOKUP(A35,種目!$C$2:$D$29,2,FALSE),"0")</f>
        <v>0</v>
      </c>
      <c r="S35" s="108">
        <f>入力シート③!D37</f>
        <v>0</v>
      </c>
      <c r="T35" s="110">
        <v>0</v>
      </c>
      <c r="U35" s="110">
        <v>2</v>
      </c>
      <c r="V35" s="108">
        <f>入力シート③!$B$1</f>
        <v>0</v>
      </c>
    </row>
    <row r="36" spans="1:22" s="108" customFormat="1" ht="12.95" customHeight="1">
      <c r="A36" s="109">
        <f>入力シート③!C38</f>
        <v>0</v>
      </c>
      <c r="B36" s="108" t="str">
        <f t="shared" si="0"/>
        <v>0</v>
      </c>
      <c r="C36" s="108" t="str">
        <f>IFERROR(VLOOKUP(入力シート③!$B$1,所属!$B$2:$C$56,2,FALSE),"0")</f>
        <v>0</v>
      </c>
      <c r="D36" s="174"/>
      <c r="E36" s="174"/>
      <c r="F36" s="108" t="str">
        <f>入力シート③!A38</f>
        <v/>
      </c>
      <c r="G36" s="108">
        <f>入力シート③!B38</f>
        <v>0</v>
      </c>
      <c r="H36" s="109" t="str">
        <f>IFERROR(VLOOKUP(G36,男子登録②!$P$2:$V$101,4,FALSE),"0")</f>
        <v>0</v>
      </c>
      <c r="I36" s="108">
        <f t="shared" si="3"/>
        <v>0</v>
      </c>
      <c r="J36" s="109" t="str">
        <f>IFERROR(VLOOKUP(G36,男子登録②!$P$2:$V$101,5,FALSE),"0")</f>
        <v>0</v>
      </c>
      <c r="K36" s="109" t="str">
        <f>IFERROR(VLOOKUP(G36,男子登録②!$P$2:$V$101,7,FALSE),"0")</f>
        <v>0</v>
      </c>
      <c r="L36" s="108">
        <v>1</v>
      </c>
      <c r="M36" s="108" t="str">
        <f>IFERROR(VLOOKUP(G36,男子登録②!$P$2:$V$101,3,FALSE),"0")</f>
        <v>0</v>
      </c>
      <c r="N36" s="108" t="str">
        <f>IFERROR(VLOOKUP(G36,男子登録②!$P$2:$V$101,6,FALSE),"0")</f>
        <v>0</v>
      </c>
      <c r="O36" s="174"/>
      <c r="P36" s="110" t="s">
        <v>256</v>
      </c>
      <c r="Q36" s="174"/>
      <c r="R36" s="108" t="str">
        <f>IFERROR(VLOOKUP(A36,種目!$C$2:$D$29,2,FALSE),"0")</f>
        <v>0</v>
      </c>
      <c r="S36" s="108">
        <f>入力シート③!D38</f>
        <v>0</v>
      </c>
      <c r="T36" s="110">
        <v>0</v>
      </c>
      <c r="U36" s="110">
        <v>2</v>
      </c>
      <c r="V36" s="108">
        <f>入力シート③!$B$1</f>
        <v>0</v>
      </c>
    </row>
    <row r="37" spans="1:22" s="108" customFormat="1" ht="12.95" customHeight="1">
      <c r="A37" s="109">
        <f>入力シート③!C39</f>
        <v>0</v>
      </c>
      <c r="B37" s="108" t="str">
        <f t="shared" si="0"/>
        <v>0</v>
      </c>
      <c r="C37" s="108" t="str">
        <f>IFERROR(VLOOKUP(入力シート③!$B$1,所属!$B$2:$C$56,2,FALSE),"0")</f>
        <v>0</v>
      </c>
      <c r="D37" s="174"/>
      <c r="E37" s="174"/>
      <c r="F37" s="108" t="str">
        <f>入力シート③!A39</f>
        <v/>
      </c>
      <c r="G37" s="108">
        <f>入力シート③!B39</f>
        <v>0</v>
      </c>
      <c r="H37" s="109" t="str">
        <f>IFERROR(VLOOKUP(G37,男子登録②!$P$2:$V$101,4,FALSE),"0")</f>
        <v>0</v>
      </c>
      <c r="I37" s="108">
        <f t="shared" si="3"/>
        <v>0</v>
      </c>
      <c r="J37" s="109" t="str">
        <f>IFERROR(VLOOKUP(G37,男子登録②!$P$2:$V$101,5,FALSE),"0")</f>
        <v>0</v>
      </c>
      <c r="K37" s="109" t="str">
        <f>IFERROR(VLOOKUP(G37,男子登録②!$P$2:$V$101,7,FALSE),"0")</f>
        <v>0</v>
      </c>
      <c r="L37" s="108">
        <v>1</v>
      </c>
      <c r="M37" s="108" t="str">
        <f>IFERROR(VLOOKUP(G37,男子登録②!$P$2:$V$101,3,FALSE),"0")</f>
        <v>0</v>
      </c>
      <c r="N37" s="108" t="str">
        <f>IFERROR(VLOOKUP(G37,男子登録②!$P$2:$V$101,6,FALSE),"0")</f>
        <v>0</v>
      </c>
      <c r="O37" s="174"/>
      <c r="P37" s="110" t="s">
        <v>256</v>
      </c>
      <c r="Q37" s="174"/>
      <c r="R37" s="108" t="str">
        <f>IFERROR(VLOOKUP(A37,種目!$C$2:$D$29,2,FALSE),"0")</f>
        <v>0</v>
      </c>
      <c r="S37" s="108">
        <f>入力シート③!D39</f>
        <v>0</v>
      </c>
      <c r="T37" s="110">
        <v>0</v>
      </c>
      <c r="U37" s="110">
        <v>2</v>
      </c>
      <c r="V37" s="108">
        <f>入力シート③!$B$1</f>
        <v>0</v>
      </c>
    </row>
    <row r="38" spans="1:22" s="108" customFormat="1" ht="12.95" customHeight="1">
      <c r="A38" s="109">
        <f>入力シート③!C40</f>
        <v>0</v>
      </c>
      <c r="B38" s="108" t="str">
        <f t="shared" si="0"/>
        <v>0</v>
      </c>
      <c r="C38" s="108" t="str">
        <f>IFERROR(VLOOKUP(入力シート③!$B$1,所属!$B$2:$C$56,2,FALSE),"0")</f>
        <v>0</v>
      </c>
      <c r="D38" s="174"/>
      <c r="E38" s="174"/>
      <c r="F38" s="108" t="str">
        <f>入力シート③!A40</f>
        <v/>
      </c>
      <c r="G38" s="108">
        <f>入力シート③!B40</f>
        <v>0</v>
      </c>
      <c r="H38" s="109" t="str">
        <f>IFERROR(VLOOKUP(G38,男子登録②!$P$2:$V$101,4,FALSE),"0")</f>
        <v>0</v>
      </c>
      <c r="I38" s="108">
        <f t="shared" si="3"/>
        <v>0</v>
      </c>
      <c r="J38" s="109" t="str">
        <f>IFERROR(VLOOKUP(G38,男子登録②!$P$2:$V$101,5,FALSE),"0")</f>
        <v>0</v>
      </c>
      <c r="K38" s="109" t="str">
        <f>IFERROR(VLOOKUP(G38,男子登録②!$P$2:$V$101,7,FALSE),"0")</f>
        <v>0</v>
      </c>
      <c r="L38" s="108">
        <v>1</v>
      </c>
      <c r="M38" s="108" t="str">
        <f>IFERROR(VLOOKUP(G38,男子登録②!$P$2:$V$101,3,FALSE),"0")</f>
        <v>0</v>
      </c>
      <c r="N38" s="108" t="str">
        <f>IFERROR(VLOOKUP(G38,男子登録②!$P$2:$V$101,6,FALSE),"0")</f>
        <v>0</v>
      </c>
      <c r="O38" s="174"/>
      <c r="P38" s="110" t="s">
        <v>256</v>
      </c>
      <c r="Q38" s="174"/>
      <c r="R38" s="108" t="str">
        <f>IFERROR(VLOOKUP(A38,種目!$C$2:$D$29,2,FALSE),"0")</f>
        <v>0</v>
      </c>
      <c r="S38" s="108">
        <f>入力シート③!D40</f>
        <v>0</v>
      </c>
      <c r="T38" s="110">
        <v>0</v>
      </c>
      <c r="U38" s="110">
        <v>2</v>
      </c>
      <c r="V38" s="108">
        <f>入力シート③!$B$1</f>
        <v>0</v>
      </c>
    </row>
    <row r="39" spans="1:22" s="108" customFormat="1" ht="12.95" customHeight="1">
      <c r="A39" s="109">
        <f>入力シート③!C41</f>
        <v>0</v>
      </c>
      <c r="B39" s="108" t="str">
        <f t="shared" si="0"/>
        <v>0</v>
      </c>
      <c r="C39" s="108" t="str">
        <f>IFERROR(VLOOKUP(入力シート③!$B$1,所属!$B$2:$C$56,2,FALSE),"0")</f>
        <v>0</v>
      </c>
      <c r="D39" s="174"/>
      <c r="E39" s="174"/>
      <c r="F39" s="108" t="str">
        <f>入力シート③!A41</f>
        <v/>
      </c>
      <c r="G39" s="108">
        <f>入力シート③!B41</f>
        <v>0</v>
      </c>
      <c r="H39" s="109" t="str">
        <f>IFERROR(VLOOKUP(G39,男子登録②!$P$2:$V$101,4,FALSE),"0")</f>
        <v>0</v>
      </c>
      <c r="I39" s="108">
        <f t="shared" si="3"/>
        <v>0</v>
      </c>
      <c r="J39" s="109" t="str">
        <f>IFERROR(VLOOKUP(G39,男子登録②!$P$2:$V$101,5,FALSE),"0")</f>
        <v>0</v>
      </c>
      <c r="K39" s="109" t="str">
        <f>IFERROR(VLOOKUP(G39,男子登録②!$P$2:$V$101,7,FALSE),"0")</f>
        <v>0</v>
      </c>
      <c r="L39" s="108">
        <v>1</v>
      </c>
      <c r="M39" s="108" t="str">
        <f>IFERROR(VLOOKUP(G39,男子登録②!$P$2:$V$101,3,FALSE),"0")</f>
        <v>0</v>
      </c>
      <c r="N39" s="108" t="str">
        <f>IFERROR(VLOOKUP(G39,男子登録②!$P$2:$V$101,6,FALSE),"0")</f>
        <v>0</v>
      </c>
      <c r="O39" s="174"/>
      <c r="P39" s="110" t="s">
        <v>256</v>
      </c>
      <c r="Q39" s="174"/>
      <c r="R39" s="108" t="str">
        <f>IFERROR(VLOOKUP(A39,種目!$C$2:$D$29,2,FALSE),"0")</f>
        <v>0</v>
      </c>
      <c r="S39" s="108">
        <f>入力シート③!D41</f>
        <v>0</v>
      </c>
      <c r="T39" s="110">
        <v>0</v>
      </c>
      <c r="U39" s="110">
        <v>2</v>
      </c>
      <c r="V39" s="108">
        <f>入力シート③!$B$1</f>
        <v>0</v>
      </c>
    </row>
    <row r="40" spans="1:22" s="108" customFormat="1" ht="12.95" customHeight="1">
      <c r="A40" s="109">
        <f>入力シート③!C42</f>
        <v>0</v>
      </c>
      <c r="B40" s="108" t="str">
        <f t="shared" si="0"/>
        <v>0</v>
      </c>
      <c r="C40" s="108" t="str">
        <f>IFERROR(VLOOKUP(入力シート③!$B$1,所属!$B$2:$C$56,2,FALSE),"0")</f>
        <v>0</v>
      </c>
      <c r="D40" s="174"/>
      <c r="E40" s="174"/>
      <c r="F40" s="108" t="str">
        <f>入力シート③!A42</f>
        <v/>
      </c>
      <c r="G40" s="108">
        <f>入力シート③!B42</f>
        <v>0</v>
      </c>
      <c r="H40" s="109" t="str">
        <f>IFERROR(VLOOKUP(G40,男子登録②!$P$2:$V$101,4,FALSE),"0")</f>
        <v>0</v>
      </c>
      <c r="I40" s="108">
        <f t="shared" si="3"/>
        <v>0</v>
      </c>
      <c r="J40" s="109" t="str">
        <f>IFERROR(VLOOKUP(G40,男子登録②!$P$2:$V$101,5,FALSE),"0")</f>
        <v>0</v>
      </c>
      <c r="K40" s="109" t="str">
        <f>IFERROR(VLOOKUP(G40,男子登録②!$P$2:$V$101,7,FALSE),"0")</f>
        <v>0</v>
      </c>
      <c r="L40" s="108">
        <v>1</v>
      </c>
      <c r="M40" s="108" t="str">
        <f>IFERROR(VLOOKUP(G40,男子登録②!$P$2:$V$101,3,FALSE),"0")</f>
        <v>0</v>
      </c>
      <c r="N40" s="108" t="str">
        <f>IFERROR(VLOOKUP(G40,男子登録②!$P$2:$V$101,6,FALSE),"0")</f>
        <v>0</v>
      </c>
      <c r="O40" s="174"/>
      <c r="P40" s="110" t="s">
        <v>256</v>
      </c>
      <c r="Q40" s="174"/>
      <c r="R40" s="108" t="str">
        <f>IFERROR(VLOOKUP(A40,種目!$C$2:$D$29,2,FALSE),"0")</f>
        <v>0</v>
      </c>
      <c r="S40" s="108">
        <f>入力シート③!D42</f>
        <v>0</v>
      </c>
      <c r="T40" s="110">
        <v>0</v>
      </c>
      <c r="U40" s="110">
        <v>2</v>
      </c>
      <c r="V40" s="108">
        <f>入力シート③!$B$1</f>
        <v>0</v>
      </c>
    </row>
    <row r="41" spans="1:22" s="108" customFormat="1" ht="12.95" customHeight="1">
      <c r="A41" s="109">
        <f>入力シート③!C43</f>
        <v>0</v>
      </c>
      <c r="B41" s="108" t="str">
        <f t="shared" si="0"/>
        <v>0</v>
      </c>
      <c r="C41" s="108" t="str">
        <f>IFERROR(VLOOKUP(入力シート③!$B$1,所属!$B$2:$C$56,2,FALSE),"0")</f>
        <v>0</v>
      </c>
      <c r="D41" s="174"/>
      <c r="E41" s="174"/>
      <c r="F41" s="108" t="str">
        <f>入力シート③!A43</f>
        <v/>
      </c>
      <c r="G41" s="108">
        <f>入力シート③!B43</f>
        <v>0</v>
      </c>
      <c r="H41" s="109" t="str">
        <f>IFERROR(VLOOKUP(G41,男子登録②!$P$2:$V$101,4,FALSE),"0")</f>
        <v>0</v>
      </c>
      <c r="I41" s="108">
        <f t="shared" si="3"/>
        <v>0</v>
      </c>
      <c r="J41" s="109" t="str">
        <f>IFERROR(VLOOKUP(G41,男子登録②!$P$2:$V$101,5,FALSE),"0")</f>
        <v>0</v>
      </c>
      <c r="K41" s="109" t="str">
        <f>IFERROR(VLOOKUP(G41,男子登録②!$P$2:$V$101,7,FALSE),"0")</f>
        <v>0</v>
      </c>
      <c r="L41" s="108">
        <v>1</v>
      </c>
      <c r="M41" s="108" t="str">
        <f>IFERROR(VLOOKUP(G41,男子登録②!$P$2:$V$101,3,FALSE),"0")</f>
        <v>0</v>
      </c>
      <c r="N41" s="108" t="str">
        <f>IFERROR(VLOOKUP(G41,男子登録②!$P$2:$V$101,6,FALSE),"0")</f>
        <v>0</v>
      </c>
      <c r="O41" s="174"/>
      <c r="P41" s="110" t="s">
        <v>256</v>
      </c>
      <c r="Q41" s="174"/>
      <c r="R41" s="108" t="str">
        <f>IFERROR(VLOOKUP(A41,種目!$C$2:$D$29,2,FALSE),"0")</f>
        <v>0</v>
      </c>
      <c r="S41" s="108">
        <f>入力シート③!D43</f>
        <v>0</v>
      </c>
      <c r="T41" s="110">
        <v>0</v>
      </c>
      <c r="U41" s="110">
        <v>2</v>
      </c>
      <c r="V41" s="108">
        <f>入力シート③!$B$1</f>
        <v>0</v>
      </c>
    </row>
    <row r="42" spans="1:22" s="108" customFormat="1" ht="12.95" customHeight="1">
      <c r="A42" s="109">
        <f>入力シート③!C44</f>
        <v>0</v>
      </c>
      <c r="B42" s="108" t="str">
        <f t="shared" si="0"/>
        <v>0</v>
      </c>
      <c r="C42" s="108" t="str">
        <f>IFERROR(VLOOKUP(入力シート③!$B$1,所属!$B$2:$C$56,2,FALSE),"0")</f>
        <v>0</v>
      </c>
      <c r="D42" s="174"/>
      <c r="E42" s="174"/>
      <c r="F42" s="108" t="str">
        <f>入力シート③!A44</f>
        <v/>
      </c>
      <c r="G42" s="108">
        <f>入力シート③!B44</f>
        <v>0</v>
      </c>
      <c r="H42" s="109" t="str">
        <f>IFERROR(VLOOKUP(G42,男子登録②!$P$2:$V$101,4,FALSE),"0")</f>
        <v>0</v>
      </c>
      <c r="I42" s="108">
        <f t="shared" si="3"/>
        <v>0</v>
      </c>
      <c r="J42" s="109" t="str">
        <f>IFERROR(VLOOKUP(G42,男子登録②!$P$2:$V$101,5,FALSE),"0")</f>
        <v>0</v>
      </c>
      <c r="K42" s="109" t="str">
        <f>IFERROR(VLOOKUP(G42,男子登録②!$P$2:$V$101,7,FALSE),"0")</f>
        <v>0</v>
      </c>
      <c r="L42" s="108">
        <v>1</v>
      </c>
      <c r="M42" s="108" t="str">
        <f>IFERROR(VLOOKUP(G42,男子登録②!$P$2:$V$101,3,FALSE),"0")</f>
        <v>0</v>
      </c>
      <c r="N42" s="108" t="str">
        <f>IFERROR(VLOOKUP(G42,男子登録②!$P$2:$V$101,6,FALSE),"0")</f>
        <v>0</v>
      </c>
      <c r="O42" s="174"/>
      <c r="P42" s="110" t="s">
        <v>256</v>
      </c>
      <c r="Q42" s="174"/>
      <c r="R42" s="108" t="str">
        <f>IFERROR(VLOOKUP(A42,種目!$C$2:$D$29,2,FALSE),"0")</f>
        <v>0</v>
      </c>
      <c r="S42" s="108">
        <f>入力シート③!D44</f>
        <v>0</v>
      </c>
      <c r="T42" s="110">
        <v>0</v>
      </c>
      <c r="U42" s="110">
        <v>2</v>
      </c>
      <c r="V42" s="108">
        <f>入力シート③!$B$1</f>
        <v>0</v>
      </c>
    </row>
    <row r="43" spans="1:22" s="108" customFormat="1" ht="12.95" customHeight="1">
      <c r="A43" s="109">
        <f>入力シート③!C45</f>
        <v>0</v>
      </c>
      <c r="B43" s="108" t="str">
        <f t="shared" si="0"/>
        <v>0</v>
      </c>
      <c r="C43" s="108" t="str">
        <f>IFERROR(VLOOKUP(入力シート③!$B$1,所属!$B$2:$C$56,2,FALSE),"0")</f>
        <v>0</v>
      </c>
      <c r="D43" s="174"/>
      <c r="E43" s="174"/>
      <c r="F43" s="108" t="str">
        <f>入力シート③!A45</f>
        <v/>
      </c>
      <c r="G43" s="108">
        <f>入力シート③!B45</f>
        <v>0</v>
      </c>
      <c r="H43" s="109" t="str">
        <f>IFERROR(VLOOKUP(G43,男子登録②!$P$2:$V$101,4,FALSE),"0")</f>
        <v>0</v>
      </c>
      <c r="I43" s="108">
        <f t="shared" si="3"/>
        <v>0</v>
      </c>
      <c r="J43" s="109" t="str">
        <f>IFERROR(VLOOKUP(G43,男子登録②!$P$2:$V$101,5,FALSE),"0")</f>
        <v>0</v>
      </c>
      <c r="K43" s="109" t="str">
        <f>IFERROR(VLOOKUP(G43,男子登録②!$P$2:$V$101,7,FALSE),"0")</f>
        <v>0</v>
      </c>
      <c r="L43" s="108">
        <v>1</v>
      </c>
      <c r="M43" s="108" t="str">
        <f>IFERROR(VLOOKUP(G43,男子登録②!$P$2:$V$101,3,FALSE),"0")</f>
        <v>0</v>
      </c>
      <c r="N43" s="108" t="str">
        <f>IFERROR(VLOOKUP(G43,男子登録②!$P$2:$V$101,6,FALSE),"0")</f>
        <v>0</v>
      </c>
      <c r="O43" s="174"/>
      <c r="P43" s="110" t="s">
        <v>256</v>
      </c>
      <c r="Q43" s="174"/>
      <c r="R43" s="108" t="str">
        <f>IFERROR(VLOOKUP(A43,種目!$C$2:$D$29,2,FALSE),"0")</f>
        <v>0</v>
      </c>
      <c r="S43" s="108">
        <f>入力シート③!D45</f>
        <v>0</v>
      </c>
      <c r="T43" s="110">
        <v>0</v>
      </c>
      <c r="U43" s="110">
        <v>2</v>
      </c>
      <c r="V43" s="108">
        <f>入力シート③!$B$1</f>
        <v>0</v>
      </c>
    </row>
    <row r="44" spans="1:22" s="108" customFormat="1" ht="12.95" customHeight="1">
      <c r="A44" s="109">
        <f>入力シート③!C46</f>
        <v>0</v>
      </c>
      <c r="B44" s="108" t="str">
        <f t="shared" si="0"/>
        <v>0</v>
      </c>
      <c r="C44" s="108" t="str">
        <f>IFERROR(VLOOKUP(入力シート③!$B$1,所属!$B$2:$C$56,2,FALSE),"0")</f>
        <v>0</v>
      </c>
      <c r="D44" s="174"/>
      <c r="E44" s="174"/>
      <c r="F44" s="108" t="str">
        <f>入力シート③!A46</f>
        <v/>
      </c>
      <c r="G44" s="108">
        <f>入力シート③!B46</f>
        <v>0</v>
      </c>
      <c r="H44" s="109" t="str">
        <f>IFERROR(VLOOKUP(G44,男子登録②!$P$2:$V$101,4,FALSE),"0")</f>
        <v>0</v>
      </c>
      <c r="I44" s="108">
        <f t="shared" si="3"/>
        <v>0</v>
      </c>
      <c r="J44" s="109" t="str">
        <f>IFERROR(VLOOKUP(G44,男子登録②!$P$2:$V$101,5,FALSE),"0")</f>
        <v>0</v>
      </c>
      <c r="K44" s="109" t="str">
        <f>IFERROR(VLOOKUP(G44,男子登録②!$P$2:$V$101,7,FALSE),"0")</f>
        <v>0</v>
      </c>
      <c r="L44" s="108">
        <v>1</v>
      </c>
      <c r="M44" s="108" t="str">
        <f>IFERROR(VLOOKUP(G44,男子登録②!$P$2:$V$101,3,FALSE),"0")</f>
        <v>0</v>
      </c>
      <c r="N44" s="108" t="str">
        <f>IFERROR(VLOOKUP(G44,男子登録②!$P$2:$V$101,6,FALSE),"0")</f>
        <v>0</v>
      </c>
      <c r="O44" s="174"/>
      <c r="P44" s="110" t="s">
        <v>256</v>
      </c>
      <c r="Q44" s="174"/>
      <c r="R44" s="108" t="str">
        <f>IFERROR(VLOOKUP(A44,種目!$C$2:$D$29,2,FALSE),"0")</f>
        <v>0</v>
      </c>
      <c r="S44" s="108">
        <f>入力シート③!D46</f>
        <v>0</v>
      </c>
      <c r="T44" s="110">
        <v>0</v>
      </c>
      <c r="U44" s="110">
        <v>2</v>
      </c>
      <c r="V44" s="108">
        <f>入力シート③!$B$1</f>
        <v>0</v>
      </c>
    </row>
    <row r="45" spans="1:22" s="108" customFormat="1" ht="12.95" customHeight="1">
      <c r="A45" s="109">
        <f>入力シート③!C47</f>
        <v>0</v>
      </c>
      <c r="B45" s="108" t="str">
        <f t="shared" si="0"/>
        <v>0</v>
      </c>
      <c r="C45" s="108" t="str">
        <f>IFERROR(VLOOKUP(入力シート③!$B$1,所属!$B$2:$C$56,2,FALSE),"0")</f>
        <v>0</v>
      </c>
      <c r="D45" s="174"/>
      <c r="E45" s="174"/>
      <c r="F45" s="108" t="str">
        <f>入力シート③!A47</f>
        <v/>
      </c>
      <c r="G45" s="108">
        <f>入力シート③!B47</f>
        <v>0</v>
      </c>
      <c r="H45" s="109" t="str">
        <f>IFERROR(VLOOKUP(G45,男子登録②!$P$2:$V$101,4,FALSE),"0")</f>
        <v>0</v>
      </c>
      <c r="I45" s="108">
        <f t="shared" si="3"/>
        <v>0</v>
      </c>
      <c r="J45" s="109" t="str">
        <f>IFERROR(VLOOKUP(G45,男子登録②!$P$2:$V$101,5,FALSE),"0")</f>
        <v>0</v>
      </c>
      <c r="K45" s="109" t="str">
        <f>IFERROR(VLOOKUP(G45,男子登録②!$P$2:$V$101,7,FALSE),"0")</f>
        <v>0</v>
      </c>
      <c r="L45" s="108">
        <v>1</v>
      </c>
      <c r="M45" s="108" t="str">
        <f>IFERROR(VLOOKUP(G45,男子登録②!$P$2:$V$101,3,FALSE),"0")</f>
        <v>0</v>
      </c>
      <c r="N45" s="108" t="str">
        <f>IFERROR(VLOOKUP(G45,男子登録②!$P$2:$V$101,6,FALSE),"0")</f>
        <v>0</v>
      </c>
      <c r="O45" s="174"/>
      <c r="P45" s="110" t="s">
        <v>256</v>
      </c>
      <c r="Q45" s="174"/>
      <c r="R45" s="108" t="str">
        <f>IFERROR(VLOOKUP(A45,種目!$C$2:$D$29,2,FALSE),"0")</f>
        <v>0</v>
      </c>
      <c r="S45" s="108">
        <f>入力シート③!D47</f>
        <v>0</v>
      </c>
      <c r="T45" s="110">
        <v>0</v>
      </c>
      <c r="U45" s="110">
        <v>2</v>
      </c>
      <c r="V45" s="108">
        <f>入力シート③!$B$1</f>
        <v>0</v>
      </c>
    </row>
    <row r="46" spans="1:22" s="108" customFormat="1" ht="12.95" customHeight="1">
      <c r="A46" s="109">
        <f>入力シート③!C48</f>
        <v>0</v>
      </c>
      <c r="B46" s="108" t="str">
        <f t="shared" si="0"/>
        <v>0</v>
      </c>
      <c r="C46" s="108" t="str">
        <f>IFERROR(VLOOKUP(入力シート③!$B$1,所属!$B$2:$C$56,2,FALSE),"0")</f>
        <v>0</v>
      </c>
      <c r="D46" s="174"/>
      <c r="E46" s="174"/>
      <c r="F46" s="108" t="str">
        <f>入力シート③!A48</f>
        <v/>
      </c>
      <c r="G46" s="108">
        <f>入力シート③!B48</f>
        <v>0</v>
      </c>
      <c r="H46" s="109" t="str">
        <f>IFERROR(VLOOKUP(G46,男子登録②!$P$2:$V$101,4,FALSE),"0")</f>
        <v>0</v>
      </c>
      <c r="I46" s="108">
        <f t="shared" si="3"/>
        <v>0</v>
      </c>
      <c r="J46" s="109" t="str">
        <f>IFERROR(VLOOKUP(G46,男子登録②!$P$2:$V$101,5,FALSE),"0")</f>
        <v>0</v>
      </c>
      <c r="K46" s="109" t="str">
        <f>IFERROR(VLOOKUP(G46,男子登録②!$P$2:$V$101,7,FALSE),"0")</f>
        <v>0</v>
      </c>
      <c r="L46" s="108">
        <v>1</v>
      </c>
      <c r="M46" s="108" t="str">
        <f>IFERROR(VLOOKUP(G46,男子登録②!$P$2:$V$101,3,FALSE),"0")</f>
        <v>0</v>
      </c>
      <c r="N46" s="108" t="str">
        <f>IFERROR(VLOOKUP(G46,男子登録②!$P$2:$V$101,6,FALSE),"0")</f>
        <v>0</v>
      </c>
      <c r="O46" s="174"/>
      <c r="P46" s="110" t="s">
        <v>256</v>
      </c>
      <c r="Q46" s="174"/>
      <c r="R46" s="108" t="str">
        <f>IFERROR(VLOOKUP(A46,種目!$C$2:$D$29,2,FALSE),"0")</f>
        <v>0</v>
      </c>
      <c r="S46" s="108">
        <f>入力シート③!D48</f>
        <v>0</v>
      </c>
      <c r="T46" s="110">
        <v>0</v>
      </c>
      <c r="U46" s="110">
        <v>2</v>
      </c>
      <c r="V46" s="108">
        <f>入力シート③!$B$1</f>
        <v>0</v>
      </c>
    </row>
    <row r="47" spans="1:22" s="108" customFormat="1" ht="12.95" customHeight="1">
      <c r="A47" s="109">
        <f>入力シート③!C49</f>
        <v>0</v>
      </c>
      <c r="B47" s="108" t="str">
        <f t="shared" si="0"/>
        <v>0</v>
      </c>
      <c r="C47" s="108" t="str">
        <f>IFERROR(VLOOKUP(入力シート③!$B$1,所属!$B$2:$C$56,2,FALSE),"0")</f>
        <v>0</v>
      </c>
      <c r="D47" s="174"/>
      <c r="E47" s="174"/>
      <c r="F47" s="108" t="str">
        <f>入力シート③!A49</f>
        <v/>
      </c>
      <c r="G47" s="108">
        <f>入力シート③!B49</f>
        <v>0</v>
      </c>
      <c r="H47" s="109" t="str">
        <f>IFERROR(VLOOKUP(G47,男子登録②!$P$2:$V$101,4,FALSE),"0")</f>
        <v>0</v>
      </c>
      <c r="I47" s="108">
        <f t="shared" si="3"/>
        <v>0</v>
      </c>
      <c r="J47" s="109" t="str">
        <f>IFERROR(VLOOKUP(G47,男子登録②!$P$2:$V$101,5,FALSE),"0")</f>
        <v>0</v>
      </c>
      <c r="K47" s="109" t="str">
        <f>IFERROR(VLOOKUP(G47,男子登録②!$P$2:$V$101,7,FALSE),"0")</f>
        <v>0</v>
      </c>
      <c r="L47" s="108">
        <v>1</v>
      </c>
      <c r="M47" s="108" t="str">
        <f>IFERROR(VLOOKUP(G47,男子登録②!$P$2:$V$101,3,FALSE),"0")</f>
        <v>0</v>
      </c>
      <c r="N47" s="108" t="str">
        <f>IFERROR(VLOOKUP(G47,男子登録②!$P$2:$V$101,6,FALSE),"0")</f>
        <v>0</v>
      </c>
      <c r="O47" s="174"/>
      <c r="P47" s="110" t="s">
        <v>256</v>
      </c>
      <c r="Q47" s="174"/>
      <c r="R47" s="108" t="str">
        <f>IFERROR(VLOOKUP(A47,種目!$C$2:$D$29,2,FALSE),"0")</f>
        <v>0</v>
      </c>
      <c r="S47" s="108">
        <f>入力シート③!D49</f>
        <v>0</v>
      </c>
      <c r="T47" s="110">
        <v>0</v>
      </c>
      <c r="U47" s="110">
        <v>2</v>
      </c>
      <c r="V47" s="108">
        <f>入力シート③!$B$1</f>
        <v>0</v>
      </c>
    </row>
    <row r="48" spans="1:22" s="108" customFormat="1" ht="12.95" customHeight="1">
      <c r="A48" s="109">
        <f>入力シート③!C50</f>
        <v>0</v>
      </c>
      <c r="B48" s="108" t="str">
        <f t="shared" si="0"/>
        <v>0</v>
      </c>
      <c r="C48" s="108" t="str">
        <f>IFERROR(VLOOKUP(入力シート③!$B$1,所属!$B$2:$C$56,2,FALSE),"0")</f>
        <v>0</v>
      </c>
      <c r="D48" s="174"/>
      <c r="E48" s="174"/>
      <c r="F48" s="108" t="str">
        <f>入力シート③!A50</f>
        <v/>
      </c>
      <c r="G48" s="108">
        <f>入力シート③!B50</f>
        <v>0</v>
      </c>
      <c r="H48" s="109" t="str">
        <f>IFERROR(VLOOKUP(G48,男子登録②!$P$2:$V$101,4,FALSE),"0")</f>
        <v>0</v>
      </c>
      <c r="I48" s="108">
        <f t="shared" si="3"/>
        <v>0</v>
      </c>
      <c r="J48" s="109" t="str">
        <f>IFERROR(VLOOKUP(G48,男子登録②!$P$2:$V$101,5,FALSE),"0")</f>
        <v>0</v>
      </c>
      <c r="K48" s="109" t="str">
        <f>IFERROR(VLOOKUP(G48,男子登録②!$P$2:$V$101,7,FALSE),"0")</f>
        <v>0</v>
      </c>
      <c r="L48" s="108">
        <v>1</v>
      </c>
      <c r="M48" s="108" t="str">
        <f>IFERROR(VLOOKUP(G48,男子登録②!$P$2:$V$101,3,FALSE),"0")</f>
        <v>0</v>
      </c>
      <c r="N48" s="108" t="str">
        <f>IFERROR(VLOOKUP(G48,男子登録②!$P$2:$V$101,6,FALSE),"0")</f>
        <v>0</v>
      </c>
      <c r="O48" s="174"/>
      <c r="P48" s="110" t="s">
        <v>256</v>
      </c>
      <c r="Q48" s="174"/>
      <c r="R48" s="108" t="str">
        <f>IFERROR(VLOOKUP(A48,種目!$C$2:$D$29,2,FALSE),"0")</f>
        <v>0</v>
      </c>
      <c r="S48" s="108">
        <f>入力シート③!D50</f>
        <v>0</v>
      </c>
      <c r="T48" s="110">
        <v>0</v>
      </c>
      <c r="U48" s="110">
        <v>2</v>
      </c>
      <c r="V48" s="108">
        <f>入力シート③!$B$1</f>
        <v>0</v>
      </c>
    </row>
    <row r="49" spans="1:22" s="108" customFormat="1" ht="12.95" customHeight="1">
      <c r="A49" s="109">
        <f>入力シート③!C51</f>
        <v>0</v>
      </c>
      <c r="B49" s="108" t="str">
        <f t="shared" si="0"/>
        <v>0</v>
      </c>
      <c r="C49" s="108" t="str">
        <f>IFERROR(VLOOKUP(入力シート③!$B$1,所属!$B$2:$C$56,2,FALSE),"0")</f>
        <v>0</v>
      </c>
      <c r="D49" s="174"/>
      <c r="E49" s="174"/>
      <c r="F49" s="108" t="str">
        <f>入力シート③!A51</f>
        <v/>
      </c>
      <c r="G49" s="108">
        <f>入力シート③!B51</f>
        <v>0</v>
      </c>
      <c r="H49" s="109" t="str">
        <f>IFERROR(VLOOKUP(G49,男子登録②!$P$2:$V$101,4,FALSE),"0")</f>
        <v>0</v>
      </c>
      <c r="I49" s="108">
        <f t="shared" si="3"/>
        <v>0</v>
      </c>
      <c r="J49" s="109" t="str">
        <f>IFERROR(VLOOKUP(G49,男子登録②!$P$2:$V$101,5,FALSE),"0")</f>
        <v>0</v>
      </c>
      <c r="K49" s="109" t="str">
        <f>IFERROR(VLOOKUP(G49,男子登録②!$P$2:$V$101,7,FALSE),"0")</f>
        <v>0</v>
      </c>
      <c r="L49" s="108">
        <v>1</v>
      </c>
      <c r="M49" s="108" t="str">
        <f>IFERROR(VLOOKUP(G49,男子登録②!$P$2:$V$101,3,FALSE),"0")</f>
        <v>0</v>
      </c>
      <c r="N49" s="108" t="str">
        <f>IFERROR(VLOOKUP(G49,男子登録②!$P$2:$V$101,6,FALSE),"0")</f>
        <v>0</v>
      </c>
      <c r="O49" s="174"/>
      <c r="P49" s="110" t="s">
        <v>256</v>
      </c>
      <c r="Q49" s="174"/>
      <c r="R49" s="108" t="str">
        <f>IFERROR(VLOOKUP(A49,種目!$C$2:$D$29,2,FALSE),"0")</f>
        <v>0</v>
      </c>
      <c r="S49" s="108">
        <f>入力シート③!D51</f>
        <v>0</v>
      </c>
      <c r="T49" s="110">
        <v>0</v>
      </c>
      <c r="U49" s="110">
        <v>2</v>
      </c>
      <c r="V49" s="108">
        <f>入力シート③!$B$1</f>
        <v>0</v>
      </c>
    </row>
    <row r="50" spans="1:22" s="108" customFormat="1" ht="12.95" customHeight="1">
      <c r="A50" s="109">
        <f>入力シート③!C52</f>
        <v>0</v>
      </c>
      <c r="B50" s="108" t="str">
        <f t="shared" si="0"/>
        <v>0</v>
      </c>
      <c r="C50" s="108" t="str">
        <f>IFERROR(VLOOKUP(入力シート③!$B$1,所属!$B$2:$C$56,2,FALSE),"0")</f>
        <v>0</v>
      </c>
      <c r="D50" s="174"/>
      <c r="E50" s="174"/>
      <c r="F50" s="108" t="str">
        <f>入力シート③!A52</f>
        <v/>
      </c>
      <c r="G50" s="108">
        <f>入力シート③!B52</f>
        <v>0</v>
      </c>
      <c r="H50" s="109" t="str">
        <f>IFERROR(VLOOKUP(G50,男子登録②!$P$2:$V$101,4,FALSE),"0")</f>
        <v>0</v>
      </c>
      <c r="I50" s="108">
        <f t="shared" si="3"/>
        <v>0</v>
      </c>
      <c r="J50" s="109" t="str">
        <f>IFERROR(VLOOKUP(G50,男子登録②!$P$2:$V$101,5,FALSE),"0")</f>
        <v>0</v>
      </c>
      <c r="K50" s="109" t="str">
        <f>IFERROR(VLOOKUP(G50,男子登録②!$P$2:$V$101,7,FALSE),"0")</f>
        <v>0</v>
      </c>
      <c r="L50" s="108">
        <v>1</v>
      </c>
      <c r="M50" s="108" t="str">
        <f>IFERROR(VLOOKUP(G50,男子登録②!$P$2:$V$101,3,FALSE),"0")</f>
        <v>0</v>
      </c>
      <c r="N50" s="108" t="str">
        <f>IFERROR(VLOOKUP(G50,男子登録②!$P$2:$V$101,6,FALSE),"0")</f>
        <v>0</v>
      </c>
      <c r="O50" s="174"/>
      <c r="P50" s="110" t="s">
        <v>256</v>
      </c>
      <c r="Q50" s="174"/>
      <c r="R50" s="108" t="str">
        <f>IFERROR(VLOOKUP(A50,種目!$C$2:$D$29,2,FALSE),"0")</f>
        <v>0</v>
      </c>
      <c r="S50" s="108">
        <f>入力シート③!D52</f>
        <v>0</v>
      </c>
      <c r="T50" s="110">
        <v>0</v>
      </c>
      <c r="U50" s="110">
        <v>2</v>
      </c>
      <c r="V50" s="108">
        <f>入力シート③!$B$1</f>
        <v>0</v>
      </c>
    </row>
    <row r="51" spans="1:22" s="108" customFormat="1" ht="12.95" customHeight="1">
      <c r="A51" s="109">
        <f>入力シート③!C53</f>
        <v>0</v>
      </c>
      <c r="B51" s="108" t="str">
        <f t="shared" si="0"/>
        <v>0</v>
      </c>
      <c r="C51" s="108" t="str">
        <f>IFERROR(VLOOKUP(入力シート③!$B$1,所属!$B$2:$C$56,2,FALSE),"0")</f>
        <v>0</v>
      </c>
      <c r="D51" s="174"/>
      <c r="E51" s="174"/>
      <c r="F51" s="108" t="str">
        <f>入力シート③!A53</f>
        <v/>
      </c>
      <c r="G51" s="108">
        <f>入力シート③!B53</f>
        <v>0</v>
      </c>
      <c r="H51" s="109" t="str">
        <f>IFERROR(VLOOKUP(G51,男子登録②!$P$2:$V$101,4,FALSE),"0")</f>
        <v>0</v>
      </c>
      <c r="I51" s="108">
        <f t="shared" si="3"/>
        <v>0</v>
      </c>
      <c r="J51" s="109" t="str">
        <f>IFERROR(VLOOKUP(G51,男子登録②!$P$2:$V$101,5,FALSE),"0")</f>
        <v>0</v>
      </c>
      <c r="K51" s="109" t="str">
        <f>IFERROR(VLOOKUP(G51,男子登録②!$P$2:$V$101,7,FALSE),"0")</f>
        <v>0</v>
      </c>
      <c r="L51" s="108">
        <v>1</v>
      </c>
      <c r="M51" s="108" t="str">
        <f>IFERROR(VLOOKUP(G51,男子登録②!$P$2:$V$101,3,FALSE),"0")</f>
        <v>0</v>
      </c>
      <c r="N51" s="108" t="str">
        <f>IFERROR(VLOOKUP(G51,男子登録②!$P$2:$V$101,6,FALSE),"0")</f>
        <v>0</v>
      </c>
      <c r="O51" s="174"/>
      <c r="P51" s="110" t="s">
        <v>256</v>
      </c>
      <c r="Q51" s="174"/>
      <c r="R51" s="108" t="str">
        <f>IFERROR(VLOOKUP(A51,種目!$C$2:$D$29,2,FALSE),"0")</f>
        <v>0</v>
      </c>
      <c r="S51" s="108">
        <f>入力シート③!D53</f>
        <v>0</v>
      </c>
      <c r="T51" s="110">
        <v>0</v>
      </c>
      <c r="U51" s="110">
        <v>2</v>
      </c>
      <c r="V51" s="108">
        <f>入力シート③!$B$1</f>
        <v>0</v>
      </c>
    </row>
    <row r="52" spans="1:22" s="108" customFormat="1" ht="12.95" customHeight="1">
      <c r="A52" s="109">
        <f>入力シート③!C54</f>
        <v>0</v>
      </c>
      <c r="B52" s="108" t="str">
        <f t="shared" si="0"/>
        <v>0</v>
      </c>
      <c r="C52" s="108" t="str">
        <f>IFERROR(VLOOKUP(入力シート③!$B$1,所属!$B$2:$C$56,2,FALSE),"0")</f>
        <v>0</v>
      </c>
      <c r="D52" s="174"/>
      <c r="E52" s="174"/>
      <c r="F52" s="108" t="str">
        <f>入力シート③!A54</f>
        <v/>
      </c>
      <c r="G52" s="108">
        <f>入力シート③!B54</f>
        <v>0</v>
      </c>
      <c r="H52" s="109" t="str">
        <f>IFERROR(VLOOKUP(G52,男子登録②!$P$2:$V$101,4,FALSE),"0")</f>
        <v>0</v>
      </c>
      <c r="I52" s="108">
        <f t="shared" si="3"/>
        <v>0</v>
      </c>
      <c r="J52" s="109" t="str">
        <f>IFERROR(VLOOKUP(G52,男子登録②!$P$2:$V$101,5,FALSE),"0")</f>
        <v>0</v>
      </c>
      <c r="K52" s="109" t="str">
        <f>IFERROR(VLOOKUP(G52,男子登録②!$P$2:$V$101,7,FALSE),"0")</f>
        <v>0</v>
      </c>
      <c r="L52" s="108">
        <v>1</v>
      </c>
      <c r="M52" s="108" t="str">
        <f>IFERROR(VLOOKUP(G52,男子登録②!$P$2:$V$101,3,FALSE),"0")</f>
        <v>0</v>
      </c>
      <c r="N52" s="108" t="str">
        <f>IFERROR(VLOOKUP(G52,男子登録②!$P$2:$V$101,6,FALSE),"0")</f>
        <v>0</v>
      </c>
      <c r="O52" s="174"/>
      <c r="P52" s="110" t="s">
        <v>256</v>
      </c>
      <c r="Q52" s="174"/>
      <c r="R52" s="108" t="str">
        <f>IFERROR(VLOOKUP(A52,種目!$C$2:$D$29,2,FALSE),"0")</f>
        <v>0</v>
      </c>
      <c r="S52" s="108">
        <f>入力シート③!D54</f>
        <v>0</v>
      </c>
      <c r="T52" s="110">
        <v>0</v>
      </c>
      <c r="U52" s="110">
        <v>2</v>
      </c>
      <c r="V52" s="108">
        <f>入力シート③!$B$1</f>
        <v>0</v>
      </c>
    </row>
    <row r="53" spans="1:22" s="108" customFormat="1" ht="12.95" customHeight="1">
      <c r="A53" s="109">
        <f>入力シート③!C55</f>
        <v>0</v>
      </c>
      <c r="B53" s="108" t="str">
        <f t="shared" si="0"/>
        <v>0</v>
      </c>
      <c r="C53" s="108" t="str">
        <f>IFERROR(VLOOKUP(入力シート③!$B$1,所属!$B$2:$C$56,2,FALSE),"0")</f>
        <v>0</v>
      </c>
      <c r="D53" s="174"/>
      <c r="E53" s="174"/>
      <c r="F53" s="108" t="str">
        <f>入力シート③!A55</f>
        <v/>
      </c>
      <c r="G53" s="108">
        <f>入力シート③!B55</f>
        <v>0</v>
      </c>
      <c r="H53" s="109" t="str">
        <f>IFERROR(VLOOKUP(G53,男子登録②!$P$2:$V$101,4,FALSE),"0")</f>
        <v>0</v>
      </c>
      <c r="I53" s="108">
        <f t="shared" si="3"/>
        <v>0</v>
      </c>
      <c r="J53" s="109" t="str">
        <f>IFERROR(VLOOKUP(G53,男子登録②!$P$2:$V$101,5,FALSE),"0")</f>
        <v>0</v>
      </c>
      <c r="K53" s="109" t="str">
        <f>IFERROR(VLOOKUP(G53,男子登録②!$P$2:$V$101,7,FALSE),"0")</f>
        <v>0</v>
      </c>
      <c r="L53" s="108">
        <v>1</v>
      </c>
      <c r="M53" s="108" t="str">
        <f>IFERROR(VLOOKUP(G53,男子登録②!$P$2:$V$101,3,FALSE),"0")</f>
        <v>0</v>
      </c>
      <c r="N53" s="108" t="str">
        <f>IFERROR(VLOOKUP(G53,男子登録②!$P$2:$V$101,6,FALSE),"0")</f>
        <v>0</v>
      </c>
      <c r="O53" s="174"/>
      <c r="P53" s="110" t="s">
        <v>256</v>
      </c>
      <c r="Q53" s="174"/>
      <c r="R53" s="108" t="str">
        <f>IFERROR(VLOOKUP(A53,種目!$C$2:$D$29,2,FALSE),"0")</f>
        <v>0</v>
      </c>
      <c r="S53" s="108">
        <f>入力シート③!D55</f>
        <v>0</v>
      </c>
      <c r="T53" s="110">
        <v>0</v>
      </c>
      <c r="U53" s="110">
        <v>2</v>
      </c>
      <c r="V53" s="108">
        <f>入力シート③!$B$1</f>
        <v>0</v>
      </c>
    </row>
    <row r="54" spans="1:22" s="108" customFormat="1" ht="12.95" customHeight="1">
      <c r="A54" s="109">
        <f>入力シート③!C56</f>
        <v>0</v>
      </c>
      <c r="B54" s="108" t="str">
        <f t="shared" si="0"/>
        <v>0</v>
      </c>
      <c r="C54" s="108" t="str">
        <f>IFERROR(VLOOKUP(入力シート③!$B$1,所属!$B$2:$C$56,2,FALSE),"0")</f>
        <v>0</v>
      </c>
      <c r="D54" s="174"/>
      <c r="E54" s="174"/>
      <c r="F54" s="108" t="str">
        <f>入力シート③!A56</f>
        <v/>
      </c>
      <c r="G54" s="108">
        <f>入力シート③!B56</f>
        <v>0</v>
      </c>
      <c r="H54" s="109" t="str">
        <f>IFERROR(VLOOKUP(G54,男子登録②!$P$2:$V$101,4,FALSE),"0")</f>
        <v>0</v>
      </c>
      <c r="I54" s="108">
        <f t="shared" si="3"/>
        <v>0</v>
      </c>
      <c r="J54" s="109" t="str">
        <f>IFERROR(VLOOKUP(G54,男子登録②!$P$2:$V$101,5,FALSE),"0")</f>
        <v>0</v>
      </c>
      <c r="K54" s="109" t="str">
        <f>IFERROR(VLOOKUP(G54,男子登録②!$P$2:$V$101,7,FALSE),"0")</f>
        <v>0</v>
      </c>
      <c r="L54" s="108">
        <v>1</v>
      </c>
      <c r="M54" s="108" t="str">
        <f>IFERROR(VLOOKUP(G54,男子登録②!$P$2:$V$101,3,FALSE),"0")</f>
        <v>0</v>
      </c>
      <c r="N54" s="108" t="str">
        <f>IFERROR(VLOOKUP(G54,男子登録②!$P$2:$V$101,6,FALSE),"0")</f>
        <v>0</v>
      </c>
      <c r="O54" s="174"/>
      <c r="P54" s="110" t="s">
        <v>256</v>
      </c>
      <c r="Q54" s="174"/>
      <c r="R54" s="108" t="str">
        <f>IFERROR(VLOOKUP(A54,種目!$C$2:$D$29,2,FALSE),"0")</f>
        <v>0</v>
      </c>
      <c r="S54" s="108">
        <f>入力シート③!D56</f>
        <v>0</v>
      </c>
      <c r="T54" s="110">
        <v>0</v>
      </c>
      <c r="U54" s="110">
        <v>2</v>
      </c>
      <c r="V54" s="108">
        <f>入力シート③!$B$1</f>
        <v>0</v>
      </c>
    </row>
    <row r="55" spans="1:22" s="108" customFormat="1" ht="12.95" customHeight="1">
      <c r="A55" s="109">
        <f>入力シート③!C57</f>
        <v>0</v>
      </c>
      <c r="B55" s="108" t="str">
        <f t="shared" si="0"/>
        <v>0</v>
      </c>
      <c r="C55" s="108" t="str">
        <f>IFERROR(VLOOKUP(入力シート③!$B$1,所属!$B$2:$C$56,2,FALSE),"0")</f>
        <v>0</v>
      </c>
      <c r="D55" s="174"/>
      <c r="E55" s="174"/>
      <c r="F55" s="108" t="str">
        <f>入力シート③!A57</f>
        <v/>
      </c>
      <c r="G55" s="108">
        <f>入力シート③!B57</f>
        <v>0</v>
      </c>
      <c r="H55" s="109" t="str">
        <f>IFERROR(VLOOKUP(G55,男子登録②!$P$2:$V$101,4,FALSE),"0")</f>
        <v>0</v>
      </c>
      <c r="I55" s="108">
        <f t="shared" si="3"/>
        <v>0</v>
      </c>
      <c r="J55" s="109" t="str">
        <f>IFERROR(VLOOKUP(G55,男子登録②!$P$2:$V$101,5,FALSE),"0")</f>
        <v>0</v>
      </c>
      <c r="K55" s="109" t="str">
        <f>IFERROR(VLOOKUP(G55,男子登録②!$P$2:$V$101,7,FALSE),"0")</f>
        <v>0</v>
      </c>
      <c r="L55" s="108">
        <v>1</v>
      </c>
      <c r="M55" s="108" t="str">
        <f>IFERROR(VLOOKUP(G55,男子登録②!$P$2:$V$101,3,FALSE),"0")</f>
        <v>0</v>
      </c>
      <c r="N55" s="108" t="str">
        <f>IFERROR(VLOOKUP(G55,男子登録②!$P$2:$V$101,6,FALSE),"0")</f>
        <v>0</v>
      </c>
      <c r="O55" s="174"/>
      <c r="P55" s="110" t="s">
        <v>256</v>
      </c>
      <c r="Q55" s="174"/>
      <c r="R55" s="108" t="str">
        <f>IFERROR(VLOOKUP(A55,種目!$C$2:$D$29,2,FALSE),"0")</f>
        <v>0</v>
      </c>
      <c r="S55" s="108">
        <f>入力シート③!D57</f>
        <v>0</v>
      </c>
      <c r="T55" s="110">
        <v>0</v>
      </c>
      <c r="U55" s="110">
        <v>2</v>
      </c>
      <c r="V55" s="108">
        <f>入力シート③!$B$1</f>
        <v>0</v>
      </c>
    </row>
    <row r="56" spans="1:22" s="108" customFormat="1" ht="12.95" customHeight="1">
      <c r="A56" s="109">
        <f>入力シート③!C58</f>
        <v>0</v>
      </c>
      <c r="B56" s="108" t="str">
        <f t="shared" si="0"/>
        <v>0</v>
      </c>
      <c r="C56" s="108" t="str">
        <f>IFERROR(VLOOKUP(入力シート③!$B$1,所属!$B$2:$C$56,2,FALSE),"0")</f>
        <v>0</v>
      </c>
      <c r="D56" s="174"/>
      <c r="E56" s="174"/>
      <c r="F56" s="108" t="str">
        <f>入力シート③!A58</f>
        <v/>
      </c>
      <c r="G56" s="108">
        <f>入力シート③!B58</f>
        <v>0</v>
      </c>
      <c r="H56" s="109" t="str">
        <f>IFERROR(VLOOKUP(G56,男子登録②!$P$2:$V$101,4,FALSE),"0")</f>
        <v>0</v>
      </c>
      <c r="I56" s="108">
        <f t="shared" si="3"/>
        <v>0</v>
      </c>
      <c r="J56" s="109" t="str">
        <f>IFERROR(VLOOKUP(G56,男子登録②!$P$2:$V$101,5,FALSE),"0")</f>
        <v>0</v>
      </c>
      <c r="K56" s="109" t="str">
        <f>IFERROR(VLOOKUP(G56,男子登録②!$P$2:$V$101,7,FALSE),"0")</f>
        <v>0</v>
      </c>
      <c r="L56" s="108">
        <v>1</v>
      </c>
      <c r="M56" s="108" t="str">
        <f>IFERROR(VLOOKUP(G56,男子登録②!$P$2:$V$101,3,FALSE),"0")</f>
        <v>0</v>
      </c>
      <c r="N56" s="108" t="str">
        <f>IFERROR(VLOOKUP(G56,男子登録②!$P$2:$V$101,6,FALSE),"0")</f>
        <v>0</v>
      </c>
      <c r="O56" s="174"/>
      <c r="P56" s="110" t="s">
        <v>256</v>
      </c>
      <c r="Q56" s="174"/>
      <c r="R56" s="108" t="str">
        <f>IFERROR(VLOOKUP(A56,種目!$C$2:$D$29,2,FALSE),"0")</f>
        <v>0</v>
      </c>
      <c r="S56" s="108">
        <f>入力シート③!D58</f>
        <v>0</v>
      </c>
      <c r="T56" s="110">
        <v>0</v>
      </c>
      <c r="U56" s="110">
        <v>2</v>
      </c>
      <c r="V56" s="108">
        <f>入力シート③!$B$1</f>
        <v>0</v>
      </c>
    </row>
    <row r="57" spans="1:22" s="108" customFormat="1" ht="12.95" customHeight="1">
      <c r="A57" s="109">
        <f>入力シート③!C59</f>
        <v>0</v>
      </c>
      <c r="B57" s="108" t="str">
        <f t="shared" si="0"/>
        <v>0</v>
      </c>
      <c r="C57" s="108" t="str">
        <f>IFERROR(VLOOKUP(入力シート③!$B$1,所属!$B$2:$C$56,2,FALSE),"0")</f>
        <v>0</v>
      </c>
      <c r="D57" s="174"/>
      <c r="E57" s="174"/>
      <c r="F57" s="108" t="str">
        <f>入力シート③!A59</f>
        <v/>
      </c>
      <c r="G57" s="108">
        <f>入力シート③!B59</f>
        <v>0</v>
      </c>
      <c r="H57" s="109" t="str">
        <f>IFERROR(VLOOKUP(G57,男子登録②!$P$2:$V$101,4,FALSE),"0")</f>
        <v>0</v>
      </c>
      <c r="I57" s="108">
        <f t="shared" si="3"/>
        <v>0</v>
      </c>
      <c r="J57" s="109" t="str">
        <f>IFERROR(VLOOKUP(G57,男子登録②!$P$2:$V$101,5,FALSE),"0")</f>
        <v>0</v>
      </c>
      <c r="K57" s="109" t="str">
        <f>IFERROR(VLOOKUP(G57,男子登録②!$P$2:$V$101,7,FALSE),"0")</f>
        <v>0</v>
      </c>
      <c r="L57" s="108">
        <v>1</v>
      </c>
      <c r="M57" s="108" t="str">
        <f>IFERROR(VLOOKUP(G57,男子登録②!$P$2:$V$101,3,FALSE),"0")</f>
        <v>0</v>
      </c>
      <c r="N57" s="108" t="str">
        <f>IFERROR(VLOOKUP(G57,男子登録②!$P$2:$V$101,6,FALSE),"0")</f>
        <v>0</v>
      </c>
      <c r="O57" s="174"/>
      <c r="P57" s="110" t="s">
        <v>256</v>
      </c>
      <c r="Q57" s="174"/>
      <c r="R57" s="108" t="str">
        <f>IFERROR(VLOOKUP(A57,種目!$C$2:$D$29,2,FALSE),"0")</f>
        <v>0</v>
      </c>
      <c r="S57" s="108">
        <f>入力シート③!D59</f>
        <v>0</v>
      </c>
      <c r="T57" s="110">
        <v>0</v>
      </c>
      <c r="U57" s="110">
        <v>2</v>
      </c>
      <c r="V57" s="108">
        <f>入力シート③!$B$1</f>
        <v>0</v>
      </c>
    </row>
    <row r="58" spans="1:22" s="108" customFormat="1" ht="12.95" customHeight="1">
      <c r="A58" s="109">
        <f>入力シート③!C60</f>
        <v>0</v>
      </c>
      <c r="B58" s="108" t="str">
        <f t="shared" si="0"/>
        <v>0</v>
      </c>
      <c r="C58" s="108" t="str">
        <f>IFERROR(VLOOKUP(入力シート③!$B$1,所属!$B$2:$C$56,2,FALSE),"0")</f>
        <v>0</v>
      </c>
      <c r="D58" s="174"/>
      <c r="E58" s="174"/>
      <c r="F58" s="108" t="str">
        <f>入力シート③!A60</f>
        <v/>
      </c>
      <c r="G58" s="108">
        <f>入力シート③!B60</f>
        <v>0</v>
      </c>
      <c r="H58" s="109" t="str">
        <f>IFERROR(VLOOKUP(G58,男子登録②!$P$2:$V$101,4,FALSE),"0")</f>
        <v>0</v>
      </c>
      <c r="I58" s="108">
        <f t="shared" si="3"/>
        <v>0</v>
      </c>
      <c r="J58" s="109" t="str">
        <f>IFERROR(VLOOKUP(G58,男子登録②!$P$2:$V$101,5,FALSE),"0")</f>
        <v>0</v>
      </c>
      <c r="K58" s="109" t="str">
        <f>IFERROR(VLOOKUP(G58,男子登録②!$P$2:$V$101,7,FALSE),"0")</f>
        <v>0</v>
      </c>
      <c r="L58" s="108">
        <v>1</v>
      </c>
      <c r="M58" s="108" t="str">
        <f>IFERROR(VLOOKUP(G58,男子登録②!$P$2:$V$101,3,FALSE),"0")</f>
        <v>0</v>
      </c>
      <c r="N58" s="108" t="str">
        <f>IFERROR(VLOOKUP(G58,男子登録②!$P$2:$V$101,6,FALSE),"0")</f>
        <v>0</v>
      </c>
      <c r="O58" s="174"/>
      <c r="P58" s="110" t="s">
        <v>256</v>
      </c>
      <c r="Q58" s="174"/>
      <c r="R58" s="108" t="str">
        <f>IFERROR(VLOOKUP(A58,種目!$C$2:$D$29,2,FALSE),"0")</f>
        <v>0</v>
      </c>
      <c r="S58" s="108">
        <f>入力シート③!D60</f>
        <v>0</v>
      </c>
      <c r="T58" s="110">
        <v>0</v>
      </c>
      <c r="U58" s="110">
        <v>2</v>
      </c>
      <c r="V58" s="108">
        <f>入力シート③!$B$1</f>
        <v>0</v>
      </c>
    </row>
    <row r="59" spans="1:22" s="108" customFormat="1" ht="12.95" customHeight="1">
      <c r="A59" s="109">
        <f>入力シート③!C61</f>
        <v>0</v>
      </c>
      <c r="B59" s="108" t="str">
        <f t="shared" si="0"/>
        <v>0</v>
      </c>
      <c r="C59" s="108" t="str">
        <f>IFERROR(VLOOKUP(入力シート③!$B$1,所属!$B$2:$C$56,2,FALSE),"0")</f>
        <v>0</v>
      </c>
      <c r="D59" s="174"/>
      <c r="E59" s="174"/>
      <c r="F59" s="108" t="str">
        <f>入力シート③!A61</f>
        <v/>
      </c>
      <c r="G59" s="108">
        <f>入力シート③!B61</f>
        <v>0</v>
      </c>
      <c r="H59" s="109" t="str">
        <f>IFERROR(VLOOKUP(G59,男子登録②!$P$2:$V$101,4,FALSE),"0")</f>
        <v>0</v>
      </c>
      <c r="I59" s="108">
        <f t="shared" si="3"/>
        <v>0</v>
      </c>
      <c r="J59" s="109" t="str">
        <f>IFERROR(VLOOKUP(G59,男子登録②!$P$2:$V$101,5,FALSE),"0")</f>
        <v>0</v>
      </c>
      <c r="K59" s="109" t="str">
        <f>IFERROR(VLOOKUP(G59,男子登録②!$P$2:$V$101,7,FALSE),"0")</f>
        <v>0</v>
      </c>
      <c r="L59" s="108">
        <v>1</v>
      </c>
      <c r="M59" s="108" t="str">
        <f>IFERROR(VLOOKUP(G59,男子登録②!$P$2:$V$101,3,FALSE),"0")</f>
        <v>0</v>
      </c>
      <c r="N59" s="108" t="str">
        <f>IFERROR(VLOOKUP(G59,男子登録②!$P$2:$V$101,6,FALSE),"0")</f>
        <v>0</v>
      </c>
      <c r="O59" s="174"/>
      <c r="P59" s="110" t="s">
        <v>256</v>
      </c>
      <c r="Q59" s="174"/>
      <c r="R59" s="108" t="str">
        <f>IFERROR(VLOOKUP(A59,種目!$C$2:$D$29,2,FALSE),"0")</f>
        <v>0</v>
      </c>
      <c r="S59" s="108">
        <f>入力シート③!D61</f>
        <v>0</v>
      </c>
      <c r="T59" s="110">
        <v>0</v>
      </c>
      <c r="U59" s="110">
        <v>2</v>
      </c>
      <c r="V59" s="108">
        <f>入力シート③!$B$1</f>
        <v>0</v>
      </c>
    </row>
    <row r="60" spans="1:22" s="108" customFormat="1" ht="12.95" customHeight="1">
      <c r="A60" s="109">
        <f>入力シート③!C62</f>
        <v>0</v>
      </c>
      <c r="B60" s="108" t="str">
        <f t="shared" si="0"/>
        <v>0</v>
      </c>
      <c r="C60" s="108" t="str">
        <f>IFERROR(VLOOKUP(入力シート③!$B$1,所属!$B$2:$C$56,2,FALSE),"0")</f>
        <v>0</v>
      </c>
      <c r="D60" s="174"/>
      <c r="E60" s="174"/>
      <c r="F60" s="108" t="str">
        <f>入力シート③!A62</f>
        <v/>
      </c>
      <c r="G60" s="108">
        <f>入力シート③!B62</f>
        <v>0</v>
      </c>
      <c r="H60" s="109" t="str">
        <f>IFERROR(VLOOKUP(G60,男子登録②!$P$2:$V$101,4,FALSE),"0")</f>
        <v>0</v>
      </c>
      <c r="I60" s="108">
        <f t="shared" si="3"/>
        <v>0</v>
      </c>
      <c r="J60" s="109" t="str">
        <f>IFERROR(VLOOKUP(G60,男子登録②!$P$2:$V$101,5,FALSE),"0")</f>
        <v>0</v>
      </c>
      <c r="K60" s="109" t="str">
        <f>IFERROR(VLOOKUP(G60,男子登録②!$P$2:$V$101,7,FALSE),"0")</f>
        <v>0</v>
      </c>
      <c r="L60" s="108">
        <v>1</v>
      </c>
      <c r="M60" s="108" t="str">
        <f>IFERROR(VLOOKUP(G60,男子登録②!$P$2:$V$101,3,FALSE),"0")</f>
        <v>0</v>
      </c>
      <c r="N60" s="108" t="str">
        <f>IFERROR(VLOOKUP(G60,男子登録②!$P$2:$V$101,6,FALSE),"0")</f>
        <v>0</v>
      </c>
      <c r="O60" s="174"/>
      <c r="P60" s="110" t="s">
        <v>256</v>
      </c>
      <c r="Q60" s="174"/>
      <c r="R60" s="108" t="str">
        <f>IFERROR(VLOOKUP(A60,種目!$C$2:$D$29,2,FALSE),"0")</f>
        <v>0</v>
      </c>
      <c r="S60" s="108">
        <f>入力シート③!D62</f>
        <v>0</v>
      </c>
      <c r="T60" s="110">
        <v>0</v>
      </c>
      <c r="U60" s="110">
        <v>2</v>
      </c>
      <c r="V60" s="108">
        <f>入力シート③!$B$1</f>
        <v>0</v>
      </c>
    </row>
    <row r="61" spans="1:22" s="108" customFormat="1" ht="12.95" customHeight="1">
      <c r="A61" s="109">
        <f>入力シート③!C63</f>
        <v>0</v>
      </c>
      <c r="B61" s="108" t="str">
        <f t="shared" si="0"/>
        <v>0</v>
      </c>
      <c r="C61" s="108" t="str">
        <f>IFERROR(VLOOKUP(入力シート③!$B$1,所属!$B$2:$C$56,2,FALSE),"0")</f>
        <v>0</v>
      </c>
      <c r="D61" s="174"/>
      <c r="E61" s="174"/>
      <c r="F61" s="108" t="str">
        <f>入力シート③!A63</f>
        <v/>
      </c>
      <c r="G61" s="108">
        <f>入力シート③!B63</f>
        <v>0</v>
      </c>
      <c r="H61" s="109" t="str">
        <f>IFERROR(VLOOKUP(G61,男子登録②!$P$2:$V$101,4,FALSE),"0")</f>
        <v>0</v>
      </c>
      <c r="I61" s="108">
        <f t="shared" si="3"/>
        <v>0</v>
      </c>
      <c r="J61" s="109" t="str">
        <f>IFERROR(VLOOKUP(G61,男子登録②!$P$2:$V$101,5,FALSE),"0")</f>
        <v>0</v>
      </c>
      <c r="K61" s="109" t="str">
        <f>IFERROR(VLOOKUP(G61,男子登録②!$P$2:$V$101,7,FALSE),"0")</f>
        <v>0</v>
      </c>
      <c r="L61" s="108">
        <v>1</v>
      </c>
      <c r="M61" s="108" t="str">
        <f>IFERROR(VLOOKUP(G61,男子登録②!$P$2:$V$101,3,FALSE),"0")</f>
        <v>0</v>
      </c>
      <c r="N61" s="108" t="str">
        <f>IFERROR(VLOOKUP(G61,男子登録②!$P$2:$V$101,6,FALSE),"0")</f>
        <v>0</v>
      </c>
      <c r="O61" s="174"/>
      <c r="P61" s="110" t="s">
        <v>256</v>
      </c>
      <c r="Q61" s="174"/>
      <c r="R61" s="108" t="str">
        <f>IFERROR(VLOOKUP(A61,種目!$C$2:$D$29,2,FALSE),"0")</f>
        <v>0</v>
      </c>
      <c r="S61" s="108">
        <f>入力シート③!D63</f>
        <v>0</v>
      </c>
      <c r="T61" s="110">
        <v>0</v>
      </c>
      <c r="U61" s="110">
        <v>2</v>
      </c>
      <c r="V61" s="108">
        <f>入力シート③!$B$1</f>
        <v>0</v>
      </c>
    </row>
    <row r="62" spans="1:22" s="108" customFormat="1" ht="12.95" customHeight="1">
      <c r="A62" s="109">
        <f>入力シート③!C64</f>
        <v>0</v>
      </c>
      <c r="B62" s="108" t="str">
        <f t="shared" si="0"/>
        <v>0</v>
      </c>
      <c r="C62" s="108" t="str">
        <f>IFERROR(VLOOKUP(入力シート③!$B$1,所属!$B$2:$C$56,2,FALSE),"0")</f>
        <v>0</v>
      </c>
      <c r="D62" s="174"/>
      <c r="E62" s="174"/>
      <c r="F62" s="108" t="str">
        <f>入力シート③!A64</f>
        <v/>
      </c>
      <c r="G62" s="108">
        <f>入力シート③!B64</f>
        <v>0</v>
      </c>
      <c r="H62" s="109" t="str">
        <f>IFERROR(VLOOKUP(G62,男子登録②!$P$2:$V$101,4,FALSE),"0")</f>
        <v>0</v>
      </c>
      <c r="I62" s="108">
        <f t="shared" si="3"/>
        <v>0</v>
      </c>
      <c r="J62" s="109" t="str">
        <f>IFERROR(VLOOKUP(G62,男子登録②!$P$2:$V$101,5,FALSE),"0")</f>
        <v>0</v>
      </c>
      <c r="K62" s="109" t="str">
        <f>IFERROR(VLOOKUP(G62,男子登録②!$P$2:$V$101,7,FALSE),"0")</f>
        <v>0</v>
      </c>
      <c r="L62" s="108">
        <v>1</v>
      </c>
      <c r="M62" s="108" t="str">
        <f>IFERROR(VLOOKUP(G62,男子登録②!$P$2:$V$101,3,FALSE),"0")</f>
        <v>0</v>
      </c>
      <c r="N62" s="108" t="str">
        <f>IFERROR(VLOOKUP(G62,男子登録②!$P$2:$V$101,6,FALSE),"0")</f>
        <v>0</v>
      </c>
      <c r="O62" s="174"/>
      <c r="P62" s="110" t="s">
        <v>256</v>
      </c>
      <c r="Q62" s="174"/>
      <c r="R62" s="108" t="str">
        <f>IFERROR(VLOOKUP(A62,種目!$C$2:$D$29,2,FALSE),"0")</f>
        <v>0</v>
      </c>
      <c r="S62" s="108">
        <f>入力シート③!D64</f>
        <v>0</v>
      </c>
      <c r="T62" s="110">
        <v>0</v>
      </c>
      <c r="U62" s="110">
        <v>2</v>
      </c>
      <c r="V62" s="108">
        <f>入力シート③!$B$1</f>
        <v>0</v>
      </c>
    </row>
    <row r="63" spans="1:22" s="108" customFormat="1" ht="12.95" customHeight="1">
      <c r="A63" s="109">
        <f>入力シート③!C65</f>
        <v>0</v>
      </c>
      <c r="B63" s="108" t="str">
        <f t="shared" si="0"/>
        <v>0</v>
      </c>
      <c r="C63" s="108" t="str">
        <f>IFERROR(VLOOKUP(入力シート③!$B$1,所属!$B$2:$C$56,2,FALSE),"0")</f>
        <v>0</v>
      </c>
      <c r="D63" s="174"/>
      <c r="E63" s="174"/>
      <c r="F63" s="108" t="str">
        <f>入力シート③!A65</f>
        <v/>
      </c>
      <c r="G63" s="108">
        <f>入力シート③!B65</f>
        <v>0</v>
      </c>
      <c r="H63" s="109" t="str">
        <f>IFERROR(VLOOKUP(G63,男子登録②!$P$2:$V$101,4,FALSE),"0")</f>
        <v>0</v>
      </c>
      <c r="I63" s="108">
        <f t="shared" si="3"/>
        <v>0</v>
      </c>
      <c r="J63" s="109" t="str">
        <f>IFERROR(VLOOKUP(G63,男子登録②!$P$2:$V$101,5,FALSE),"0")</f>
        <v>0</v>
      </c>
      <c r="K63" s="109" t="str">
        <f>IFERROR(VLOOKUP(G63,男子登録②!$P$2:$V$101,7,FALSE),"0")</f>
        <v>0</v>
      </c>
      <c r="L63" s="108">
        <v>1</v>
      </c>
      <c r="M63" s="108" t="str">
        <f>IFERROR(VLOOKUP(G63,男子登録②!$P$2:$V$101,3,FALSE),"0")</f>
        <v>0</v>
      </c>
      <c r="N63" s="108" t="str">
        <f>IFERROR(VLOOKUP(G63,男子登録②!$P$2:$V$101,6,FALSE),"0")</f>
        <v>0</v>
      </c>
      <c r="O63" s="174"/>
      <c r="P63" s="110" t="s">
        <v>256</v>
      </c>
      <c r="Q63" s="174"/>
      <c r="R63" s="108" t="str">
        <f>IFERROR(VLOOKUP(A63,種目!$C$2:$D$29,2,FALSE),"0")</f>
        <v>0</v>
      </c>
      <c r="S63" s="108">
        <f>入力シート③!D65</f>
        <v>0</v>
      </c>
      <c r="T63" s="110">
        <v>0</v>
      </c>
      <c r="U63" s="110">
        <v>2</v>
      </c>
      <c r="V63" s="108">
        <f>入力シート③!$B$1</f>
        <v>0</v>
      </c>
    </row>
    <row r="64" spans="1:22" s="108" customFormat="1" ht="12.95" customHeight="1">
      <c r="A64" s="109">
        <f>入力シート③!C66</f>
        <v>0</v>
      </c>
      <c r="B64" s="108" t="str">
        <f t="shared" si="0"/>
        <v>0</v>
      </c>
      <c r="C64" s="108" t="str">
        <f>IFERROR(VLOOKUP(入力シート③!$B$1,所属!$B$2:$C$56,2,FALSE),"0")</f>
        <v>0</v>
      </c>
      <c r="D64" s="174"/>
      <c r="E64" s="174"/>
      <c r="F64" s="108" t="str">
        <f>入力シート③!A66</f>
        <v/>
      </c>
      <c r="G64" s="108">
        <f>入力シート③!B66</f>
        <v>0</v>
      </c>
      <c r="H64" s="109" t="str">
        <f>IFERROR(VLOOKUP(G64,男子登録②!$P$2:$V$101,4,FALSE),"0")</f>
        <v>0</v>
      </c>
      <c r="I64" s="108">
        <f t="shared" si="3"/>
        <v>0</v>
      </c>
      <c r="J64" s="109" t="str">
        <f>IFERROR(VLOOKUP(G64,男子登録②!$P$2:$V$101,5,FALSE),"0")</f>
        <v>0</v>
      </c>
      <c r="K64" s="109" t="str">
        <f>IFERROR(VLOOKUP(G64,男子登録②!$P$2:$V$101,7,FALSE),"0")</f>
        <v>0</v>
      </c>
      <c r="L64" s="108">
        <v>1</v>
      </c>
      <c r="M64" s="108" t="str">
        <f>IFERROR(VLOOKUP(G64,男子登録②!$P$2:$V$101,3,FALSE),"0")</f>
        <v>0</v>
      </c>
      <c r="N64" s="108" t="str">
        <f>IFERROR(VLOOKUP(G64,男子登録②!$P$2:$V$101,6,FALSE),"0")</f>
        <v>0</v>
      </c>
      <c r="O64" s="174"/>
      <c r="P64" s="110" t="s">
        <v>256</v>
      </c>
      <c r="Q64" s="174"/>
      <c r="R64" s="108" t="str">
        <f>IFERROR(VLOOKUP(A64,種目!$C$2:$D$29,2,FALSE),"0")</f>
        <v>0</v>
      </c>
      <c r="S64" s="108">
        <f>入力シート③!D66</f>
        <v>0</v>
      </c>
      <c r="T64" s="110">
        <v>0</v>
      </c>
      <c r="U64" s="110">
        <v>2</v>
      </c>
      <c r="V64" s="108">
        <f>入力シート③!$B$1</f>
        <v>0</v>
      </c>
    </row>
    <row r="65" spans="1:22" s="108" customFormat="1" ht="12.95" customHeight="1">
      <c r="A65" s="109">
        <f>入力シート③!C67</f>
        <v>0</v>
      </c>
      <c r="B65" s="108" t="str">
        <f t="shared" si="0"/>
        <v>0</v>
      </c>
      <c r="C65" s="108" t="str">
        <f>IFERROR(VLOOKUP(入力シート③!$B$1,所属!$B$2:$C$56,2,FALSE),"0")</f>
        <v>0</v>
      </c>
      <c r="D65" s="174"/>
      <c r="E65" s="174"/>
      <c r="F65" s="108" t="str">
        <f>入力シート③!A67</f>
        <v/>
      </c>
      <c r="G65" s="108">
        <f>入力シート③!B67</f>
        <v>0</v>
      </c>
      <c r="H65" s="109" t="str">
        <f>IFERROR(VLOOKUP(G65,男子登録②!$P$2:$V$101,4,FALSE),"0")</f>
        <v>0</v>
      </c>
      <c r="I65" s="108">
        <f t="shared" si="3"/>
        <v>0</v>
      </c>
      <c r="J65" s="109" t="str">
        <f>IFERROR(VLOOKUP(G65,男子登録②!$P$2:$V$101,5,FALSE),"0")</f>
        <v>0</v>
      </c>
      <c r="K65" s="109" t="str">
        <f>IFERROR(VLOOKUP(G65,男子登録②!$P$2:$V$101,7,FALSE),"0")</f>
        <v>0</v>
      </c>
      <c r="L65" s="108">
        <v>1</v>
      </c>
      <c r="M65" s="108" t="str">
        <f>IFERROR(VLOOKUP(G65,男子登録②!$P$2:$V$101,3,FALSE),"0")</f>
        <v>0</v>
      </c>
      <c r="N65" s="108" t="str">
        <f>IFERROR(VLOOKUP(G65,男子登録②!$P$2:$V$101,6,FALSE),"0")</f>
        <v>0</v>
      </c>
      <c r="O65" s="174"/>
      <c r="P65" s="110" t="s">
        <v>256</v>
      </c>
      <c r="Q65" s="174"/>
      <c r="R65" s="108" t="str">
        <f>IFERROR(VLOOKUP(A65,種目!$C$2:$D$29,2,FALSE),"0")</f>
        <v>0</v>
      </c>
      <c r="S65" s="108">
        <f>入力シート③!D67</f>
        <v>0</v>
      </c>
      <c r="T65" s="110">
        <v>0</v>
      </c>
      <c r="U65" s="110">
        <v>2</v>
      </c>
      <c r="V65" s="108">
        <f>入力シート③!$B$1</f>
        <v>0</v>
      </c>
    </row>
    <row r="66" spans="1:22" s="108" customFormat="1" ht="12.95" customHeight="1">
      <c r="A66" s="109">
        <f>入力シート③!C68</f>
        <v>0</v>
      </c>
      <c r="B66" s="108" t="str">
        <f t="shared" si="0"/>
        <v>0</v>
      </c>
      <c r="C66" s="108" t="str">
        <f>IFERROR(VLOOKUP(入力シート③!$B$1,所属!$B$2:$C$56,2,FALSE),"0")</f>
        <v>0</v>
      </c>
      <c r="D66" s="174"/>
      <c r="E66" s="174"/>
      <c r="F66" s="108" t="str">
        <f>入力シート③!A68</f>
        <v/>
      </c>
      <c r="G66" s="108">
        <f>入力シート③!B68</f>
        <v>0</v>
      </c>
      <c r="H66" s="109" t="str">
        <f>IFERROR(VLOOKUP(G66,男子登録②!$P$2:$V$101,4,FALSE),"0")</f>
        <v>0</v>
      </c>
      <c r="I66" s="108">
        <f t="shared" si="3"/>
        <v>0</v>
      </c>
      <c r="J66" s="109" t="str">
        <f>IFERROR(VLOOKUP(G66,男子登録②!$P$2:$V$101,5,FALSE),"0")</f>
        <v>0</v>
      </c>
      <c r="K66" s="109" t="str">
        <f>IFERROR(VLOOKUP(G66,男子登録②!$P$2:$V$101,7,FALSE),"0")</f>
        <v>0</v>
      </c>
      <c r="L66" s="108">
        <v>1</v>
      </c>
      <c r="M66" s="108" t="str">
        <f>IFERROR(VLOOKUP(G66,男子登録②!$P$2:$V$101,3,FALSE),"0")</f>
        <v>0</v>
      </c>
      <c r="N66" s="108" t="str">
        <f>IFERROR(VLOOKUP(G66,男子登録②!$P$2:$V$101,6,FALSE),"0")</f>
        <v>0</v>
      </c>
      <c r="O66" s="174"/>
      <c r="P66" s="110" t="s">
        <v>256</v>
      </c>
      <c r="Q66" s="174"/>
      <c r="R66" s="108" t="str">
        <f>IFERROR(VLOOKUP(A66,種目!$C$2:$D$29,2,FALSE),"0")</f>
        <v>0</v>
      </c>
      <c r="S66" s="108">
        <f>入力シート③!D68</f>
        <v>0</v>
      </c>
      <c r="T66" s="110">
        <v>0</v>
      </c>
      <c r="U66" s="110">
        <v>2</v>
      </c>
      <c r="V66" s="108">
        <f>入力シート③!$B$1</f>
        <v>0</v>
      </c>
    </row>
    <row r="67" spans="1:22" s="108" customFormat="1" ht="12.95" customHeight="1">
      <c r="A67" s="109">
        <f>入力シート③!C69</f>
        <v>0</v>
      </c>
      <c r="B67" s="108" t="str">
        <f t="shared" si="0"/>
        <v>0</v>
      </c>
      <c r="C67" s="108" t="str">
        <f>IFERROR(VLOOKUP(入力シート③!$B$1,所属!$B$2:$C$56,2,FALSE),"0")</f>
        <v>0</v>
      </c>
      <c r="D67" s="174"/>
      <c r="E67" s="174"/>
      <c r="F67" s="108" t="str">
        <f>入力シート③!A69</f>
        <v/>
      </c>
      <c r="G67" s="108">
        <f>入力シート③!B69</f>
        <v>0</v>
      </c>
      <c r="H67" s="109" t="str">
        <f>IFERROR(VLOOKUP(G67,男子登録②!$P$2:$V$101,4,FALSE),"0")</f>
        <v>0</v>
      </c>
      <c r="I67" s="108">
        <f t="shared" si="3"/>
        <v>0</v>
      </c>
      <c r="J67" s="109" t="str">
        <f>IFERROR(VLOOKUP(G67,男子登録②!$P$2:$V$101,5,FALSE),"0")</f>
        <v>0</v>
      </c>
      <c r="K67" s="109" t="str">
        <f>IFERROR(VLOOKUP(G67,男子登録②!$P$2:$V$101,7,FALSE),"0")</f>
        <v>0</v>
      </c>
      <c r="L67" s="108">
        <v>1</v>
      </c>
      <c r="M67" s="108" t="str">
        <f>IFERROR(VLOOKUP(G67,男子登録②!$P$2:$V$101,3,FALSE),"0")</f>
        <v>0</v>
      </c>
      <c r="N67" s="108" t="str">
        <f>IFERROR(VLOOKUP(G67,男子登録②!$P$2:$V$101,6,FALSE),"0")</f>
        <v>0</v>
      </c>
      <c r="O67" s="174"/>
      <c r="P67" s="110" t="s">
        <v>256</v>
      </c>
      <c r="Q67" s="174"/>
      <c r="R67" s="108" t="str">
        <f>IFERROR(VLOOKUP(A67,種目!$C$2:$D$29,2,FALSE),"0")</f>
        <v>0</v>
      </c>
      <c r="S67" s="108">
        <f>入力シート③!D69</f>
        <v>0</v>
      </c>
      <c r="T67" s="110">
        <v>0</v>
      </c>
      <c r="U67" s="110">
        <v>2</v>
      </c>
      <c r="V67" s="108">
        <f>入力シート③!$B$1</f>
        <v>0</v>
      </c>
    </row>
    <row r="68" spans="1:22" s="108" customFormat="1" ht="12.95" customHeight="1">
      <c r="A68" s="109">
        <f>入力シート③!C70</f>
        <v>0</v>
      </c>
      <c r="B68" s="108" t="str">
        <f t="shared" si="0"/>
        <v>0</v>
      </c>
      <c r="C68" s="108" t="str">
        <f>IFERROR(VLOOKUP(入力シート③!$B$1,所属!$B$2:$C$56,2,FALSE),"0")</f>
        <v>0</v>
      </c>
      <c r="D68" s="174"/>
      <c r="E68" s="174"/>
      <c r="F68" s="108" t="str">
        <f>入力シート③!A70</f>
        <v/>
      </c>
      <c r="G68" s="108">
        <f>入力シート③!B70</f>
        <v>0</v>
      </c>
      <c r="H68" s="109" t="str">
        <f>IFERROR(VLOOKUP(G68,男子登録②!$P$2:$V$101,4,FALSE),"0")</f>
        <v>0</v>
      </c>
      <c r="I68" s="108">
        <f t="shared" si="3"/>
        <v>0</v>
      </c>
      <c r="J68" s="109" t="str">
        <f>IFERROR(VLOOKUP(G68,男子登録②!$P$2:$V$101,5,FALSE),"0")</f>
        <v>0</v>
      </c>
      <c r="K68" s="109" t="str">
        <f>IFERROR(VLOOKUP(G68,男子登録②!$P$2:$V$101,7,FALSE),"0")</f>
        <v>0</v>
      </c>
      <c r="L68" s="108">
        <v>1</v>
      </c>
      <c r="M68" s="108" t="str">
        <f>IFERROR(VLOOKUP(G68,男子登録②!$P$2:$V$101,3,FALSE),"0")</f>
        <v>0</v>
      </c>
      <c r="N68" s="108" t="str">
        <f>IFERROR(VLOOKUP(G68,男子登録②!$P$2:$V$101,6,FALSE),"0")</f>
        <v>0</v>
      </c>
      <c r="O68" s="174"/>
      <c r="P68" s="110" t="s">
        <v>256</v>
      </c>
      <c r="Q68" s="174"/>
      <c r="R68" s="108" t="str">
        <f>IFERROR(VLOOKUP(A68,種目!$C$2:$D$29,2,FALSE),"0")</f>
        <v>0</v>
      </c>
      <c r="S68" s="108">
        <f>入力シート③!D70</f>
        <v>0</v>
      </c>
      <c r="T68" s="110">
        <v>0</v>
      </c>
      <c r="U68" s="110">
        <v>2</v>
      </c>
      <c r="V68" s="108">
        <f>入力シート③!$B$1</f>
        <v>0</v>
      </c>
    </row>
    <row r="69" spans="1:22" s="108" customFormat="1" ht="12.95" customHeight="1">
      <c r="A69" s="109">
        <f>入力シート③!C71</f>
        <v>0</v>
      </c>
      <c r="B69" s="108" t="str">
        <f t="shared" ref="B69:B109" si="4">IFERROR(100000*L69+F69,"0")</f>
        <v>0</v>
      </c>
      <c r="C69" s="108" t="str">
        <f>IFERROR(VLOOKUP(入力シート③!$B$1,所属!$B$2:$C$56,2,FALSE),"0")</f>
        <v>0</v>
      </c>
      <c r="D69" s="174"/>
      <c r="E69" s="174"/>
      <c r="F69" s="108" t="str">
        <f>入力シート③!A71</f>
        <v/>
      </c>
      <c r="G69" s="108">
        <f>入力シート③!B71</f>
        <v>0</v>
      </c>
      <c r="H69" s="109" t="str">
        <f>IFERROR(VLOOKUP(G69,男子登録②!$P$2:$V$101,4,FALSE),"0")</f>
        <v>0</v>
      </c>
      <c r="I69" s="108">
        <f t="shared" si="3"/>
        <v>0</v>
      </c>
      <c r="J69" s="109" t="str">
        <f>IFERROR(VLOOKUP(G69,男子登録②!$P$2:$V$101,5,FALSE),"0")</f>
        <v>0</v>
      </c>
      <c r="K69" s="109" t="str">
        <f>IFERROR(VLOOKUP(G69,男子登録②!$P$2:$V$101,7,FALSE),"0")</f>
        <v>0</v>
      </c>
      <c r="L69" s="108">
        <v>1</v>
      </c>
      <c r="M69" s="108" t="str">
        <f>IFERROR(VLOOKUP(G69,男子登録②!$P$2:$V$101,3,FALSE),"0")</f>
        <v>0</v>
      </c>
      <c r="N69" s="108" t="str">
        <f>IFERROR(VLOOKUP(G69,男子登録②!$P$2:$V$101,6,FALSE),"0")</f>
        <v>0</v>
      </c>
      <c r="O69" s="174"/>
      <c r="P69" s="110" t="s">
        <v>256</v>
      </c>
      <c r="Q69" s="174"/>
      <c r="R69" s="108" t="str">
        <f>IFERROR(VLOOKUP(A69,種目!$C$2:$D$29,2,FALSE),"0")</f>
        <v>0</v>
      </c>
      <c r="S69" s="108">
        <f>入力シート③!D71</f>
        <v>0</v>
      </c>
      <c r="T69" s="110">
        <v>0</v>
      </c>
      <c r="U69" s="110">
        <v>2</v>
      </c>
      <c r="V69" s="108">
        <f>入力シート③!$B$1</f>
        <v>0</v>
      </c>
    </row>
    <row r="70" spans="1:22" s="108" customFormat="1" ht="12.95" customHeight="1">
      <c r="A70" s="109">
        <f>入力シート③!C72</f>
        <v>0</v>
      </c>
      <c r="B70" s="108" t="str">
        <f t="shared" si="4"/>
        <v>0</v>
      </c>
      <c r="C70" s="108" t="str">
        <f>IFERROR(VLOOKUP(入力シート③!$B$1,所属!$B$2:$C$56,2,FALSE),"0")</f>
        <v>0</v>
      </c>
      <c r="D70" s="174"/>
      <c r="E70" s="174"/>
      <c r="F70" s="108" t="str">
        <f>入力シート③!A72</f>
        <v/>
      </c>
      <c r="G70" s="108">
        <f>入力シート③!B72</f>
        <v>0</v>
      </c>
      <c r="H70" s="109" t="str">
        <f>IFERROR(VLOOKUP(G70,男子登録②!$P$2:$V$101,4,FALSE),"0")</f>
        <v>0</v>
      </c>
      <c r="I70" s="108">
        <f t="shared" si="3"/>
        <v>0</v>
      </c>
      <c r="J70" s="109" t="str">
        <f>IFERROR(VLOOKUP(G70,男子登録②!$P$2:$V$101,5,FALSE),"0")</f>
        <v>0</v>
      </c>
      <c r="K70" s="109" t="str">
        <f>IFERROR(VLOOKUP(G70,男子登録②!$P$2:$V$101,7,FALSE),"0")</f>
        <v>0</v>
      </c>
      <c r="L70" s="108">
        <v>1</v>
      </c>
      <c r="M70" s="108" t="str">
        <f>IFERROR(VLOOKUP(G70,男子登録②!$P$2:$V$101,3,FALSE),"0")</f>
        <v>0</v>
      </c>
      <c r="N70" s="108" t="str">
        <f>IFERROR(VLOOKUP(G70,男子登録②!$P$2:$V$101,6,FALSE),"0")</f>
        <v>0</v>
      </c>
      <c r="O70" s="174"/>
      <c r="P70" s="110" t="s">
        <v>256</v>
      </c>
      <c r="Q70" s="174"/>
      <c r="R70" s="108" t="str">
        <f>IFERROR(VLOOKUP(A70,種目!$C$2:$D$29,2,FALSE),"0")</f>
        <v>0</v>
      </c>
      <c r="S70" s="108">
        <f>入力シート③!D72</f>
        <v>0</v>
      </c>
      <c r="T70" s="110">
        <v>0</v>
      </c>
      <c r="U70" s="110">
        <v>2</v>
      </c>
      <c r="V70" s="108">
        <f>入力シート③!$B$1</f>
        <v>0</v>
      </c>
    </row>
    <row r="71" spans="1:22" s="108" customFormat="1" ht="12.95" customHeight="1">
      <c r="A71" s="109">
        <f>入力シート③!C73</f>
        <v>0</v>
      </c>
      <c r="B71" s="108" t="str">
        <f t="shared" si="4"/>
        <v>0</v>
      </c>
      <c r="C71" s="108" t="str">
        <f>IFERROR(VLOOKUP(入力シート③!$B$1,所属!$B$2:$C$56,2,FALSE),"0")</f>
        <v>0</v>
      </c>
      <c r="D71" s="174"/>
      <c r="E71" s="174"/>
      <c r="F71" s="108" t="str">
        <f>入力シート③!A73</f>
        <v/>
      </c>
      <c r="G71" s="108">
        <f>入力シート③!B73</f>
        <v>0</v>
      </c>
      <c r="H71" s="109" t="str">
        <f>IFERROR(VLOOKUP(G71,男子登録②!$P$2:$V$101,4,FALSE),"0")</f>
        <v>0</v>
      </c>
      <c r="I71" s="108">
        <f t="shared" si="3"/>
        <v>0</v>
      </c>
      <c r="J71" s="109" t="str">
        <f>IFERROR(VLOOKUP(G71,男子登録②!$P$2:$V$101,5,FALSE),"0")</f>
        <v>0</v>
      </c>
      <c r="K71" s="109" t="str">
        <f>IFERROR(VLOOKUP(G71,男子登録②!$P$2:$V$101,7,FALSE),"0")</f>
        <v>0</v>
      </c>
      <c r="L71" s="108">
        <v>1</v>
      </c>
      <c r="M71" s="108" t="str">
        <f>IFERROR(VLOOKUP(G71,男子登録②!$P$2:$V$101,3,FALSE),"0")</f>
        <v>0</v>
      </c>
      <c r="N71" s="108" t="str">
        <f>IFERROR(VLOOKUP(G71,男子登録②!$P$2:$V$101,6,FALSE),"0")</f>
        <v>0</v>
      </c>
      <c r="O71" s="174"/>
      <c r="P71" s="110" t="s">
        <v>256</v>
      </c>
      <c r="Q71" s="174"/>
      <c r="R71" s="108" t="str">
        <f>IFERROR(VLOOKUP(A71,種目!$C$2:$D$29,2,FALSE),"0")</f>
        <v>0</v>
      </c>
      <c r="S71" s="108">
        <f>入力シート③!D73</f>
        <v>0</v>
      </c>
      <c r="T71" s="110">
        <v>0</v>
      </c>
      <c r="U71" s="110">
        <v>2</v>
      </c>
      <c r="V71" s="108">
        <f>入力シート③!$B$1</f>
        <v>0</v>
      </c>
    </row>
    <row r="72" spans="1:22" s="108" customFormat="1" ht="12.95" customHeight="1">
      <c r="A72" s="109">
        <f>入力シート③!C74</f>
        <v>0</v>
      </c>
      <c r="B72" s="108" t="str">
        <f t="shared" si="4"/>
        <v>0</v>
      </c>
      <c r="C72" s="108" t="str">
        <f>IFERROR(VLOOKUP(入力シート③!$B$1,所属!$B$2:$C$56,2,FALSE),"0")</f>
        <v>0</v>
      </c>
      <c r="D72" s="174"/>
      <c r="E72" s="174"/>
      <c r="F72" s="108" t="str">
        <f>入力シート③!A74</f>
        <v/>
      </c>
      <c r="G72" s="108">
        <f>入力シート③!B74</f>
        <v>0</v>
      </c>
      <c r="H72" s="109" t="str">
        <f>IFERROR(VLOOKUP(G72,男子登録②!$P$2:$V$101,4,FALSE),"0")</f>
        <v>0</v>
      </c>
      <c r="I72" s="108">
        <f t="shared" si="3"/>
        <v>0</v>
      </c>
      <c r="J72" s="109" t="str">
        <f>IFERROR(VLOOKUP(G72,男子登録②!$P$2:$V$101,5,FALSE),"0")</f>
        <v>0</v>
      </c>
      <c r="K72" s="109" t="str">
        <f>IFERROR(VLOOKUP(G72,男子登録②!$P$2:$V$101,7,FALSE),"0")</f>
        <v>0</v>
      </c>
      <c r="L72" s="108">
        <v>1</v>
      </c>
      <c r="M72" s="108" t="str">
        <f>IFERROR(VLOOKUP(G72,男子登録②!$P$2:$V$101,3,FALSE),"0")</f>
        <v>0</v>
      </c>
      <c r="N72" s="108" t="str">
        <f>IFERROR(VLOOKUP(G72,男子登録②!$P$2:$V$101,6,FALSE),"0")</f>
        <v>0</v>
      </c>
      <c r="O72" s="174"/>
      <c r="P72" s="110" t="s">
        <v>256</v>
      </c>
      <c r="Q72" s="174"/>
      <c r="R72" s="108" t="str">
        <f>IFERROR(VLOOKUP(A72,種目!$C$2:$D$29,2,FALSE),"0")</f>
        <v>0</v>
      </c>
      <c r="S72" s="108">
        <f>入力シート③!D74</f>
        <v>0</v>
      </c>
      <c r="T72" s="110">
        <v>0</v>
      </c>
      <c r="U72" s="110">
        <v>2</v>
      </c>
      <c r="V72" s="108">
        <f>入力シート③!$B$1</f>
        <v>0</v>
      </c>
    </row>
    <row r="73" spans="1:22" s="108" customFormat="1" ht="12.95" customHeight="1">
      <c r="A73" s="109">
        <f>入力シート③!C75</f>
        <v>0</v>
      </c>
      <c r="B73" s="108" t="str">
        <f t="shared" si="4"/>
        <v>0</v>
      </c>
      <c r="C73" s="108" t="str">
        <f>IFERROR(VLOOKUP(入力シート③!$B$1,所属!$B$2:$C$56,2,FALSE),"0")</f>
        <v>0</v>
      </c>
      <c r="D73" s="174"/>
      <c r="E73" s="174"/>
      <c r="F73" s="108" t="str">
        <f>入力シート③!A75</f>
        <v/>
      </c>
      <c r="G73" s="108">
        <f>入力シート③!B75</f>
        <v>0</v>
      </c>
      <c r="H73" s="109" t="str">
        <f>IFERROR(VLOOKUP(G73,男子登録②!$P$2:$V$101,4,FALSE),"0")</f>
        <v>0</v>
      </c>
      <c r="I73" s="108">
        <f t="shared" si="3"/>
        <v>0</v>
      </c>
      <c r="J73" s="109" t="str">
        <f>IFERROR(VLOOKUP(G73,男子登録②!$P$2:$V$101,5,FALSE),"0")</f>
        <v>0</v>
      </c>
      <c r="K73" s="109" t="str">
        <f>IFERROR(VLOOKUP(G73,男子登録②!$P$2:$V$101,7,FALSE),"0")</f>
        <v>0</v>
      </c>
      <c r="L73" s="108">
        <v>1</v>
      </c>
      <c r="M73" s="108" t="str">
        <f>IFERROR(VLOOKUP(G73,男子登録②!$P$2:$V$101,3,FALSE),"0")</f>
        <v>0</v>
      </c>
      <c r="N73" s="108" t="str">
        <f>IFERROR(VLOOKUP(G73,男子登録②!$P$2:$V$101,6,FALSE),"0")</f>
        <v>0</v>
      </c>
      <c r="O73" s="174"/>
      <c r="P73" s="110" t="s">
        <v>256</v>
      </c>
      <c r="Q73" s="174"/>
      <c r="R73" s="108" t="str">
        <f>IFERROR(VLOOKUP(A73,種目!$C$2:$D$29,2,FALSE),"0")</f>
        <v>0</v>
      </c>
      <c r="S73" s="108">
        <f>入力シート③!D75</f>
        <v>0</v>
      </c>
      <c r="T73" s="110">
        <v>0</v>
      </c>
      <c r="U73" s="110">
        <v>2</v>
      </c>
      <c r="V73" s="108">
        <f>入力シート③!$B$1</f>
        <v>0</v>
      </c>
    </row>
    <row r="74" spans="1:22" s="108" customFormat="1" ht="12.95" customHeight="1">
      <c r="A74" s="109">
        <f>入力シート③!C76</f>
        <v>0</v>
      </c>
      <c r="B74" s="108" t="str">
        <f t="shared" si="4"/>
        <v>0</v>
      </c>
      <c r="C74" s="108" t="str">
        <f>IFERROR(VLOOKUP(入力シート③!$B$1,所属!$B$2:$C$56,2,FALSE),"0")</f>
        <v>0</v>
      </c>
      <c r="D74" s="174"/>
      <c r="E74" s="174"/>
      <c r="F74" s="108" t="str">
        <f>入力シート③!A76</f>
        <v/>
      </c>
      <c r="G74" s="108">
        <f>入力シート③!B76</f>
        <v>0</v>
      </c>
      <c r="H74" s="109" t="str">
        <f>IFERROR(VLOOKUP(G74,男子登録②!$P$2:$V$101,4,FALSE),"0")</f>
        <v>0</v>
      </c>
      <c r="I74" s="108">
        <f t="shared" si="3"/>
        <v>0</v>
      </c>
      <c r="J74" s="109" t="str">
        <f>IFERROR(VLOOKUP(G74,男子登録②!$P$2:$V$101,5,FALSE),"0")</f>
        <v>0</v>
      </c>
      <c r="K74" s="109" t="str">
        <f>IFERROR(VLOOKUP(G74,男子登録②!$P$2:$V$101,7,FALSE),"0")</f>
        <v>0</v>
      </c>
      <c r="L74" s="108">
        <v>1</v>
      </c>
      <c r="M74" s="108" t="str">
        <f>IFERROR(VLOOKUP(G74,男子登録②!$P$2:$V$101,3,FALSE),"0")</f>
        <v>0</v>
      </c>
      <c r="N74" s="108" t="str">
        <f>IFERROR(VLOOKUP(G74,男子登録②!$P$2:$V$101,6,FALSE),"0")</f>
        <v>0</v>
      </c>
      <c r="O74" s="174"/>
      <c r="P74" s="110" t="s">
        <v>256</v>
      </c>
      <c r="Q74" s="174"/>
      <c r="R74" s="108" t="str">
        <f>IFERROR(VLOOKUP(A74,種目!$C$2:$D$29,2,FALSE),"0")</f>
        <v>0</v>
      </c>
      <c r="S74" s="108">
        <f>入力シート③!D76</f>
        <v>0</v>
      </c>
      <c r="T74" s="110">
        <v>0</v>
      </c>
      <c r="U74" s="110">
        <v>2</v>
      </c>
      <c r="V74" s="108">
        <f>入力シート③!$B$1</f>
        <v>0</v>
      </c>
    </row>
    <row r="75" spans="1:22" s="108" customFormat="1" ht="12.95" customHeight="1">
      <c r="A75" s="109">
        <f>入力シート③!C77</f>
        <v>0</v>
      </c>
      <c r="B75" s="108" t="str">
        <f t="shared" si="4"/>
        <v>0</v>
      </c>
      <c r="C75" s="108" t="str">
        <f>IFERROR(VLOOKUP(入力シート③!$B$1,所属!$B$2:$C$56,2,FALSE),"0")</f>
        <v>0</v>
      </c>
      <c r="D75" s="174"/>
      <c r="E75" s="174"/>
      <c r="F75" s="108" t="str">
        <f>入力シート③!A77</f>
        <v/>
      </c>
      <c r="G75" s="108">
        <f>入力シート③!B77</f>
        <v>0</v>
      </c>
      <c r="H75" s="109" t="str">
        <f>IFERROR(VLOOKUP(G75,男子登録②!$P$2:$V$101,4,FALSE),"0")</f>
        <v>0</v>
      </c>
      <c r="I75" s="108">
        <f t="shared" si="3"/>
        <v>0</v>
      </c>
      <c r="J75" s="109" t="str">
        <f>IFERROR(VLOOKUP(G75,男子登録②!$P$2:$V$101,5,FALSE),"0")</f>
        <v>0</v>
      </c>
      <c r="K75" s="109" t="str">
        <f>IFERROR(VLOOKUP(G75,男子登録②!$P$2:$V$101,7,FALSE),"0")</f>
        <v>0</v>
      </c>
      <c r="L75" s="108">
        <v>1</v>
      </c>
      <c r="M75" s="108" t="str">
        <f>IFERROR(VLOOKUP(G75,男子登録②!$P$2:$V$101,3,FALSE),"0")</f>
        <v>0</v>
      </c>
      <c r="N75" s="108" t="str">
        <f>IFERROR(VLOOKUP(G75,男子登録②!$P$2:$V$101,6,FALSE),"0")</f>
        <v>0</v>
      </c>
      <c r="O75" s="174"/>
      <c r="P75" s="110" t="s">
        <v>256</v>
      </c>
      <c r="Q75" s="174"/>
      <c r="R75" s="108" t="str">
        <f>IFERROR(VLOOKUP(A75,種目!$C$2:$D$29,2,FALSE),"0")</f>
        <v>0</v>
      </c>
      <c r="S75" s="108">
        <f>入力シート③!D77</f>
        <v>0</v>
      </c>
      <c r="T75" s="110">
        <v>0</v>
      </c>
      <c r="U75" s="110">
        <v>2</v>
      </c>
      <c r="V75" s="108">
        <f>入力シート③!$B$1</f>
        <v>0</v>
      </c>
    </row>
    <row r="76" spans="1:22" s="108" customFormat="1" ht="12.95" customHeight="1">
      <c r="A76" s="109">
        <f>入力シート③!C78</f>
        <v>0</v>
      </c>
      <c r="B76" s="108" t="str">
        <f t="shared" si="4"/>
        <v>0</v>
      </c>
      <c r="C76" s="108" t="str">
        <f>IFERROR(VLOOKUP(入力シート③!$B$1,所属!$B$2:$C$56,2,FALSE),"0")</f>
        <v>0</v>
      </c>
      <c r="D76" s="174"/>
      <c r="E76" s="174"/>
      <c r="F76" s="108" t="str">
        <f>入力シート③!A78</f>
        <v/>
      </c>
      <c r="G76" s="108">
        <f>入力シート③!B78</f>
        <v>0</v>
      </c>
      <c r="H76" s="109" t="str">
        <f>IFERROR(VLOOKUP(G76,男子登録②!$P$2:$V$101,4,FALSE),"0")</f>
        <v>0</v>
      </c>
      <c r="I76" s="108">
        <f t="shared" si="3"/>
        <v>0</v>
      </c>
      <c r="J76" s="109" t="str">
        <f>IFERROR(VLOOKUP(G76,男子登録②!$P$2:$V$101,5,FALSE),"0")</f>
        <v>0</v>
      </c>
      <c r="K76" s="109" t="str">
        <f>IFERROR(VLOOKUP(G76,男子登録②!$P$2:$V$101,7,FALSE),"0")</f>
        <v>0</v>
      </c>
      <c r="L76" s="108">
        <v>1</v>
      </c>
      <c r="M76" s="108" t="str">
        <f>IFERROR(VLOOKUP(G76,男子登録②!$P$2:$V$101,3,FALSE),"0")</f>
        <v>0</v>
      </c>
      <c r="N76" s="108" t="str">
        <f>IFERROR(VLOOKUP(G76,男子登録②!$P$2:$V$101,6,FALSE),"0")</f>
        <v>0</v>
      </c>
      <c r="O76" s="174"/>
      <c r="P76" s="110" t="s">
        <v>256</v>
      </c>
      <c r="Q76" s="174"/>
      <c r="R76" s="108" t="str">
        <f>IFERROR(VLOOKUP(A76,種目!$C$2:$D$29,2,FALSE),"0")</f>
        <v>0</v>
      </c>
      <c r="S76" s="108">
        <f>入力シート③!D78</f>
        <v>0</v>
      </c>
      <c r="T76" s="110">
        <v>0</v>
      </c>
      <c r="U76" s="110">
        <v>2</v>
      </c>
      <c r="V76" s="108">
        <f>入力シート③!$B$1</f>
        <v>0</v>
      </c>
    </row>
    <row r="77" spans="1:22" s="108" customFormat="1" ht="12.95" customHeight="1">
      <c r="A77" s="109">
        <f>入力シート③!C79</f>
        <v>0</v>
      </c>
      <c r="B77" s="108" t="str">
        <f t="shared" si="4"/>
        <v>0</v>
      </c>
      <c r="C77" s="108" t="str">
        <f>IFERROR(VLOOKUP(入力シート③!$B$1,所属!$B$2:$C$56,2,FALSE),"0")</f>
        <v>0</v>
      </c>
      <c r="D77" s="174"/>
      <c r="E77" s="174"/>
      <c r="F77" s="108" t="str">
        <f>入力シート③!A79</f>
        <v/>
      </c>
      <c r="G77" s="108">
        <f>入力シート③!B79</f>
        <v>0</v>
      </c>
      <c r="H77" s="109" t="str">
        <f>IFERROR(VLOOKUP(G77,男子登録②!$P$2:$V$101,4,FALSE),"0")</f>
        <v>0</v>
      </c>
      <c r="I77" s="108">
        <f t="shared" si="3"/>
        <v>0</v>
      </c>
      <c r="J77" s="109" t="str">
        <f>IFERROR(VLOOKUP(G77,男子登録②!$P$2:$V$101,5,FALSE),"0")</f>
        <v>0</v>
      </c>
      <c r="K77" s="109" t="str">
        <f>IFERROR(VLOOKUP(G77,男子登録②!$P$2:$V$101,7,FALSE),"0")</f>
        <v>0</v>
      </c>
      <c r="L77" s="108">
        <v>1</v>
      </c>
      <c r="M77" s="108" t="str">
        <f>IFERROR(VLOOKUP(G77,男子登録②!$P$2:$V$101,3,FALSE),"0")</f>
        <v>0</v>
      </c>
      <c r="N77" s="108" t="str">
        <f>IFERROR(VLOOKUP(G77,男子登録②!$P$2:$V$101,6,FALSE),"0")</f>
        <v>0</v>
      </c>
      <c r="O77" s="174"/>
      <c r="P77" s="110" t="s">
        <v>256</v>
      </c>
      <c r="Q77" s="174"/>
      <c r="R77" s="108" t="str">
        <f>IFERROR(VLOOKUP(A77,種目!$C$2:$D$29,2,FALSE),"0")</f>
        <v>0</v>
      </c>
      <c r="S77" s="108">
        <f>入力シート③!D79</f>
        <v>0</v>
      </c>
      <c r="T77" s="110">
        <v>0</v>
      </c>
      <c r="U77" s="110">
        <v>2</v>
      </c>
      <c r="V77" s="108">
        <f>入力シート③!$B$1</f>
        <v>0</v>
      </c>
    </row>
    <row r="78" spans="1:22" s="108" customFormat="1" ht="12.95" customHeight="1">
      <c r="A78" s="109">
        <f>入力シート③!C80</f>
        <v>0</v>
      </c>
      <c r="B78" s="108" t="str">
        <f t="shared" si="4"/>
        <v>0</v>
      </c>
      <c r="C78" s="108" t="str">
        <f>IFERROR(VLOOKUP(入力シート③!$B$1,所属!$B$2:$C$56,2,FALSE),"0")</f>
        <v>0</v>
      </c>
      <c r="D78" s="174"/>
      <c r="E78" s="174"/>
      <c r="F78" s="108" t="str">
        <f>入力シート③!A80</f>
        <v/>
      </c>
      <c r="G78" s="108">
        <f>入力シート③!B80</f>
        <v>0</v>
      </c>
      <c r="H78" s="109" t="str">
        <f>IFERROR(VLOOKUP(G78,男子登録②!$P$2:$V$101,4,FALSE),"0")</f>
        <v>0</v>
      </c>
      <c r="I78" s="108">
        <f t="shared" si="3"/>
        <v>0</v>
      </c>
      <c r="J78" s="109" t="str">
        <f>IFERROR(VLOOKUP(G78,男子登録②!$P$2:$V$101,5,FALSE),"0")</f>
        <v>0</v>
      </c>
      <c r="K78" s="109" t="str">
        <f>IFERROR(VLOOKUP(G78,男子登録②!$P$2:$V$101,7,FALSE),"0")</f>
        <v>0</v>
      </c>
      <c r="L78" s="108">
        <v>1</v>
      </c>
      <c r="M78" s="108" t="str">
        <f>IFERROR(VLOOKUP(G78,男子登録②!$P$2:$V$101,3,FALSE),"0")</f>
        <v>0</v>
      </c>
      <c r="N78" s="108" t="str">
        <f>IFERROR(VLOOKUP(G78,男子登録②!$P$2:$V$101,6,FALSE),"0")</f>
        <v>0</v>
      </c>
      <c r="O78" s="174"/>
      <c r="P78" s="110" t="s">
        <v>256</v>
      </c>
      <c r="Q78" s="174"/>
      <c r="R78" s="108" t="str">
        <f>IFERROR(VLOOKUP(A78,種目!$C$2:$D$29,2,FALSE),"0")</f>
        <v>0</v>
      </c>
      <c r="S78" s="108">
        <f>入力シート③!D80</f>
        <v>0</v>
      </c>
      <c r="T78" s="110">
        <v>0</v>
      </c>
      <c r="U78" s="110">
        <v>2</v>
      </c>
      <c r="V78" s="108">
        <f>入力シート③!$B$1</f>
        <v>0</v>
      </c>
    </row>
    <row r="79" spans="1:22" s="108" customFormat="1" ht="12.95" customHeight="1">
      <c r="A79" s="109">
        <f>入力シート③!C81</f>
        <v>0</v>
      </c>
      <c r="B79" s="108" t="str">
        <f t="shared" si="4"/>
        <v>0</v>
      </c>
      <c r="C79" s="108" t="str">
        <f>IFERROR(VLOOKUP(入力シート③!$B$1,所属!$B$2:$C$56,2,FALSE),"0")</f>
        <v>0</v>
      </c>
      <c r="D79" s="174"/>
      <c r="E79" s="174"/>
      <c r="F79" s="108" t="str">
        <f>入力シート③!A81</f>
        <v/>
      </c>
      <c r="G79" s="108">
        <f>入力シート③!B81</f>
        <v>0</v>
      </c>
      <c r="H79" s="109" t="str">
        <f>IFERROR(VLOOKUP(G79,男子登録②!$P$2:$V$101,4,FALSE),"0")</f>
        <v>0</v>
      </c>
      <c r="I79" s="108">
        <f t="shared" si="3"/>
        <v>0</v>
      </c>
      <c r="J79" s="109" t="str">
        <f>IFERROR(VLOOKUP(G79,男子登録②!$P$2:$V$101,5,FALSE),"0")</f>
        <v>0</v>
      </c>
      <c r="K79" s="109" t="str">
        <f>IFERROR(VLOOKUP(G79,男子登録②!$P$2:$V$101,7,FALSE),"0")</f>
        <v>0</v>
      </c>
      <c r="L79" s="108">
        <v>1</v>
      </c>
      <c r="M79" s="108" t="str">
        <f>IFERROR(VLOOKUP(G79,男子登録②!$P$2:$V$101,3,FALSE),"0")</f>
        <v>0</v>
      </c>
      <c r="N79" s="108" t="str">
        <f>IFERROR(VLOOKUP(G79,男子登録②!$P$2:$V$101,6,FALSE),"0")</f>
        <v>0</v>
      </c>
      <c r="O79" s="174"/>
      <c r="P79" s="110" t="s">
        <v>256</v>
      </c>
      <c r="Q79" s="174"/>
      <c r="R79" s="108" t="str">
        <f>IFERROR(VLOOKUP(A79,種目!$C$2:$D$29,2,FALSE),"0")</f>
        <v>0</v>
      </c>
      <c r="S79" s="108">
        <f>入力シート③!D81</f>
        <v>0</v>
      </c>
      <c r="T79" s="110">
        <v>0</v>
      </c>
      <c r="U79" s="110">
        <v>2</v>
      </c>
      <c r="V79" s="108">
        <f>入力シート③!$B$1</f>
        <v>0</v>
      </c>
    </row>
    <row r="80" spans="1:22" s="108" customFormat="1" ht="12.95" customHeight="1">
      <c r="A80" s="109">
        <f>入力シート③!C82</f>
        <v>0</v>
      </c>
      <c r="B80" s="108" t="str">
        <f t="shared" si="4"/>
        <v>0</v>
      </c>
      <c r="C80" s="108" t="str">
        <f>IFERROR(VLOOKUP(入力シート③!$B$1,所属!$B$2:$C$56,2,FALSE),"0")</f>
        <v>0</v>
      </c>
      <c r="D80" s="174"/>
      <c r="E80" s="174"/>
      <c r="F80" s="108" t="str">
        <f>入力シート③!A82</f>
        <v/>
      </c>
      <c r="G80" s="108">
        <f>入力シート③!B82</f>
        <v>0</v>
      </c>
      <c r="H80" s="109" t="str">
        <f>IFERROR(VLOOKUP(G80,男子登録②!$P$2:$V$101,4,FALSE),"0")</f>
        <v>0</v>
      </c>
      <c r="I80" s="108">
        <f t="shared" si="3"/>
        <v>0</v>
      </c>
      <c r="J80" s="109" t="str">
        <f>IFERROR(VLOOKUP(G80,男子登録②!$P$2:$V$101,5,FALSE),"0")</f>
        <v>0</v>
      </c>
      <c r="K80" s="109" t="str">
        <f>IFERROR(VLOOKUP(G80,男子登録②!$P$2:$V$101,7,FALSE),"0")</f>
        <v>0</v>
      </c>
      <c r="L80" s="108">
        <v>1</v>
      </c>
      <c r="M80" s="108" t="str">
        <f>IFERROR(VLOOKUP(G80,男子登録②!$P$2:$V$101,3,FALSE),"0")</f>
        <v>0</v>
      </c>
      <c r="N80" s="108" t="str">
        <f>IFERROR(VLOOKUP(G80,男子登録②!$P$2:$V$101,6,FALSE),"0")</f>
        <v>0</v>
      </c>
      <c r="O80" s="174"/>
      <c r="P80" s="110" t="s">
        <v>256</v>
      </c>
      <c r="Q80" s="174"/>
      <c r="R80" s="108" t="str">
        <f>IFERROR(VLOOKUP(A80,種目!$C$2:$D$29,2,FALSE),"0")</f>
        <v>0</v>
      </c>
      <c r="S80" s="108">
        <f>入力シート③!D82</f>
        <v>0</v>
      </c>
      <c r="T80" s="110">
        <v>0</v>
      </c>
      <c r="U80" s="110">
        <v>2</v>
      </c>
      <c r="V80" s="108">
        <f>入力シート③!$B$1</f>
        <v>0</v>
      </c>
    </row>
    <row r="81" spans="1:22" s="108" customFormat="1" ht="12.95" customHeight="1">
      <c r="A81" s="109">
        <f>入力シート③!C83</f>
        <v>0</v>
      </c>
      <c r="B81" s="108" t="str">
        <f t="shared" si="4"/>
        <v>0</v>
      </c>
      <c r="C81" s="108" t="str">
        <f>IFERROR(VLOOKUP(入力シート③!$B$1,所属!$B$2:$C$56,2,FALSE),"0")</f>
        <v>0</v>
      </c>
      <c r="D81" s="174"/>
      <c r="E81" s="174"/>
      <c r="F81" s="108" t="str">
        <f>入力シート③!A83</f>
        <v/>
      </c>
      <c r="G81" s="108">
        <f>入力シート③!B83</f>
        <v>0</v>
      </c>
      <c r="H81" s="109" t="str">
        <f>IFERROR(VLOOKUP(G81,男子登録②!$P$2:$V$101,4,FALSE),"0")</f>
        <v>0</v>
      </c>
      <c r="I81" s="108">
        <f t="shared" si="3"/>
        <v>0</v>
      </c>
      <c r="J81" s="109" t="str">
        <f>IFERROR(VLOOKUP(G81,男子登録②!$P$2:$V$101,5,FALSE),"0")</f>
        <v>0</v>
      </c>
      <c r="K81" s="109" t="str">
        <f>IFERROR(VLOOKUP(G81,男子登録②!$P$2:$V$101,7,FALSE),"0")</f>
        <v>0</v>
      </c>
      <c r="L81" s="108">
        <v>1</v>
      </c>
      <c r="M81" s="108" t="str">
        <f>IFERROR(VLOOKUP(G81,男子登録②!$P$2:$V$101,3,FALSE),"0")</f>
        <v>0</v>
      </c>
      <c r="N81" s="108" t="str">
        <f>IFERROR(VLOOKUP(G81,男子登録②!$P$2:$V$101,6,FALSE),"0")</f>
        <v>0</v>
      </c>
      <c r="O81" s="174"/>
      <c r="P81" s="110" t="s">
        <v>256</v>
      </c>
      <c r="Q81" s="174"/>
      <c r="R81" s="108" t="str">
        <f>IFERROR(VLOOKUP(A81,種目!$C$2:$D$29,2,FALSE),"0")</f>
        <v>0</v>
      </c>
      <c r="S81" s="108">
        <f>入力シート③!D83</f>
        <v>0</v>
      </c>
      <c r="T81" s="110">
        <v>0</v>
      </c>
      <c r="U81" s="110">
        <v>2</v>
      </c>
      <c r="V81" s="108">
        <f>入力シート③!$B$1</f>
        <v>0</v>
      </c>
    </row>
    <row r="82" spans="1:22" s="108" customFormat="1" ht="12.95" customHeight="1">
      <c r="A82" s="109">
        <f>入力シート③!C84</f>
        <v>0</v>
      </c>
      <c r="B82" s="108" t="str">
        <f t="shared" si="4"/>
        <v>0</v>
      </c>
      <c r="C82" s="108" t="str">
        <f>IFERROR(VLOOKUP(入力シート③!$B$1,所属!$B$2:$C$56,2,FALSE),"0")</f>
        <v>0</v>
      </c>
      <c r="D82" s="174"/>
      <c r="E82" s="174"/>
      <c r="F82" s="108" t="str">
        <f>入力シート③!A84</f>
        <v/>
      </c>
      <c r="G82" s="108">
        <f>入力シート③!B84</f>
        <v>0</v>
      </c>
      <c r="H82" s="109" t="str">
        <f>IFERROR(VLOOKUP(G82,男子登録②!$P$2:$V$101,4,FALSE),"0")</f>
        <v>0</v>
      </c>
      <c r="I82" s="108">
        <f t="shared" si="3"/>
        <v>0</v>
      </c>
      <c r="J82" s="109" t="str">
        <f>IFERROR(VLOOKUP(G82,男子登録②!$P$2:$V$101,5,FALSE),"0")</f>
        <v>0</v>
      </c>
      <c r="K82" s="109" t="str">
        <f>IFERROR(VLOOKUP(G82,男子登録②!$P$2:$V$101,7,FALSE),"0")</f>
        <v>0</v>
      </c>
      <c r="L82" s="108">
        <v>1</v>
      </c>
      <c r="M82" s="108" t="str">
        <f>IFERROR(VLOOKUP(G82,男子登録②!$P$2:$V$101,3,FALSE),"0")</f>
        <v>0</v>
      </c>
      <c r="N82" s="108" t="str">
        <f>IFERROR(VLOOKUP(G82,男子登録②!$P$2:$V$101,6,FALSE),"0")</f>
        <v>0</v>
      </c>
      <c r="O82" s="174"/>
      <c r="P82" s="110" t="s">
        <v>256</v>
      </c>
      <c r="Q82" s="174"/>
      <c r="R82" s="108" t="str">
        <f>IFERROR(VLOOKUP(A82,種目!$C$2:$D$29,2,FALSE),"0")</f>
        <v>0</v>
      </c>
      <c r="S82" s="108">
        <f>入力シート③!D84</f>
        <v>0</v>
      </c>
      <c r="T82" s="110">
        <v>0</v>
      </c>
      <c r="U82" s="110">
        <v>2</v>
      </c>
      <c r="V82" s="108">
        <f>入力シート③!$B$1</f>
        <v>0</v>
      </c>
    </row>
    <row r="83" spans="1:22" s="108" customFormat="1" ht="12.95" customHeight="1">
      <c r="A83" s="109">
        <f>入力シート③!C85</f>
        <v>0</v>
      </c>
      <c r="B83" s="108" t="str">
        <f t="shared" si="4"/>
        <v>0</v>
      </c>
      <c r="C83" s="108" t="str">
        <f>IFERROR(VLOOKUP(入力シート③!$B$1,所属!$B$2:$C$56,2,FALSE),"0")</f>
        <v>0</v>
      </c>
      <c r="D83" s="174"/>
      <c r="E83" s="174"/>
      <c r="F83" s="108" t="str">
        <f>入力シート③!A85</f>
        <v/>
      </c>
      <c r="G83" s="108">
        <f>入力シート③!B85</f>
        <v>0</v>
      </c>
      <c r="H83" s="109" t="str">
        <f>IFERROR(VLOOKUP(G83,男子登録②!$P$2:$V$101,4,FALSE),"0")</f>
        <v>0</v>
      </c>
      <c r="I83" s="108">
        <f t="shared" ref="I83:I102" si="5">G83</f>
        <v>0</v>
      </c>
      <c r="J83" s="109" t="str">
        <f>IFERROR(VLOOKUP(G83,男子登録②!$P$2:$V$101,5,FALSE),"0")</f>
        <v>0</v>
      </c>
      <c r="K83" s="109" t="str">
        <f>IFERROR(VLOOKUP(G83,男子登録②!$P$2:$V$101,7,FALSE),"0")</f>
        <v>0</v>
      </c>
      <c r="L83" s="108">
        <v>1</v>
      </c>
      <c r="M83" s="108" t="str">
        <f>IFERROR(VLOOKUP(G83,男子登録②!$P$2:$V$101,3,FALSE),"0")</f>
        <v>0</v>
      </c>
      <c r="N83" s="108" t="str">
        <f>IFERROR(VLOOKUP(G83,男子登録②!$P$2:$V$101,6,FALSE),"0")</f>
        <v>0</v>
      </c>
      <c r="O83" s="174"/>
      <c r="P83" s="110" t="s">
        <v>256</v>
      </c>
      <c r="Q83" s="174"/>
      <c r="R83" s="108" t="str">
        <f>IFERROR(VLOOKUP(A83,種目!$C$2:$D$29,2,FALSE),"0")</f>
        <v>0</v>
      </c>
      <c r="S83" s="108">
        <f>入力シート③!D85</f>
        <v>0</v>
      </c>
      <c r="T83" s="110">
        <v>0</v>
      </c>
      <c r="U83" s="110">
        <v>2</v>
      </c>
      <c r="V83" s="108">
        <f>入力シート③!$B$1</f>
        <v>0</v>
      </c>
    </row>
    <row r="84" spans="1:22" s="108" customFormat="1" ht="12.95" customHeight="1">
      <c r="A84" s="109">
        <f>入力シート③!C86</f>
        <v>0</v>
      </c>
      <c r="B84" s="108" t="str">
        <f t="shared" si="4"/>
        <v>0</v>
      </c>
      <c r="C84" s="108" t="str">
        <f>IFERROR(VLOOKUP(入力シート③!$B$1,所属!$B$2:$C$56,2,FALSE),"0")</f>
        <v>0</v>
      </c>
      <c r="D84" s="174"/>
      <c r="E84" s="174"/>
      <c r="F84" s="108" t="str">
        <f>入力シート③!A86</f>
        <v/>
      </c>
      <c r="G84" s="108">
        <f>入力シート③!B86</f>
        <v>0</v>
      </c>
      <c r="H84" s="109" t="str">
        <f>IFERROR(VLOOKUP(G84,男子登録②!$P$2:$V$101,4,FALSE),"0")</f>
        <v>0</v>
      </c>
      <c r="I84" s="108">
        <f t="shared" si="5"/>
        <v>0</v>
      </c>
      <c r="J84" s="109" t="str">
        <f>IFERROR(VLOOKUP(G84,男子登録②!$P$2:$V$101,5,FALSE),"0")</f>
        <v>0</v>
      </c>
      <c r="K84" s="109" t="str">
        <f>IFERROR(VLOOKUP(G84,男子登録②!$P$2:$V$101,7,FALSE),"0")</f>
        <v>0</v>
      </c>
      <c r="L84" s="108">
        <v>1</v>
      </c>
      <c r="M84" s="108" t="str">
        <f>IFERROR(VLOOKUP(G84,男子登録②!$P$2:$V$101,3,FALSE),"0")</f>
        <v>0</v>
      </c>
      <c r="N84" s="108" t="str">
        <f>IFERROR(VLOOKUP(G84,男子登録②!$P$2:$V$101,6,FALSE),"0")</f>
        <v>0</v>
      </c>
      <c r="O84" s="174"/>
      <c r="P84" s="110" t="s">
        <v>256</v>
      </c>
      <c r="Q84" s="174"/>
      <c r="R84" s="108" t="str">
        <f>IFERROR(VLOOKUP(A84,種目!$C$2:$D$29,2,FALSE),"0")</f>
        <v>0</v>
      </c>
      <c r="S84" s="108">
        <f>入力シート③!D86</f>
        <v>0</v>
      </c>
      <c r="T84" s="110">
        <v>0</v>
      </c>
      <c r="U84" s="110">
        <v>2</v>
      </c>
      <c r="V84" s="108">
        <f>入力シート③!$B$1</f>
        <v>0</v>
      </c>
    </row>
    <row r="85" spans="1:22" s="108" customFormat="1" ht="12.95" customHeight="1">
      <c r="A85" s="109">
        <f>入力シート③!C87</f>
        <v>0</v>
      </c>
      <c r="B85" s="108" t="str">
        <f t="shared" si="4"/>
        <v>0</v>
      </c>
      <c r="C85" s="108" t="str">
        <f>IFERROR(VLOOKUP(入力シート③!$B$1,所属!$B$2:$C$56,2,FALSE),"0")</f>
        <v>0</v>
      </c>
      <c r="D85" s="174"/>
      <c r="E85" s="174"/>
      <c r="F85" s="108" t="str">
        <f>入力シート③!A87</f>
        <v/>
      </c>
      <c r="G85" s="108">
        <f>入力シート③!B87</f>
        <v>0</v>
      </c>
      <c r="H85" s="109" t="str">
        <f>IFERROR(VLOOKUP(G85,男子登録②!$P$2:$V$101,4,FALSE),"0")</f>
        <v>0</v>
      </c>
      <c r="I85" s="108">
        <f t="shared" si="5"/>
        <v>0</v>
      </c>
      <c r="J85" s="109" t="str">
        <f>IFERROR(VLOOKUP(G85,男子登録②!$P$2:$V$101,5,FALSE),"0")</f>
        <v>0</v>
      </c>
      <c r="K85" s="109" t="str">
        <f>IFERROR(VLOOKUP(G85,男子登録②!$P$2:$V$101,7,FALSE),"0")</f>
        <v>0</v>
      </c>
      <c r="L85" s="108">
        <v>1</v>
      </c>
      <c r="M85" s="108" t="str">
        <f>IFERROR(VLOOKUP(G85,男子登録②!$P$2:$V$101,3,FALSE),"0")</f>
        <v>0</v>
      </c>
      <c r="N85" s="108" t="str">
        <f>IFERROR(VLOOKUP(G85,男子登録②!$P$2:$V$101,6,FALSE),"0")</f>
        <v>0</v>
      </c>
      <c r="O85" s="174"/>
      <c r="P85" s="110" t="s">
        <v>256</v>
      </c>
      <c r="Q85" s="174"/>
      <c r="R85" s="108" t="str">
        <f>IFERROR(VLOOKUP(A85,種目!$C$2:$D$29,2,FALSE),"0")</f>
        <v>0</v>
      </c>
      <c r="S85" s="108">
        <f>入力シート③!D87</f>
        <v>0</v>
      </c>
      <c r="T85" s="110">
        <v>0</v>
      </c>
      <c r="U85" s="110">
        <v>2</v>
      </c>
      <c r="V85" s="108">
        <f>入力シート③!$B$1</f>
        <v>0</v>
      </c>
    </row>
    <row r="86" spans="1:22" s="108" customFormat="1" ht="12.95" customHeight="1">
      <c r="A86" s="109">
        <f>入力シート③!C88</f>
        <v>0</v>
      </c>
      <c r="B86" s="108" t="str">
        <f t="shared" si="4"/>
        <v>0</v>
      </c>
      <c r="C86" s="108" t="str">
        <f>IFERROR(VLOOKUP(入力シート③!$B$1,所属!$B$2:$C$56,2,FALSE),"0")</f>
        <v>0</v>
      </c>
      <c r="D86" s="174"/>
      <c r="E86" s="174"/>
      <c r="F86" s="108" t="str">
        <f>入力シート③!A88</f>
        <v/>
      </c>
      <c r="G86" s="108">
        <f>入力シート③!B88</f>
        <v>0</v>
      </c>
      <c r="H86" s="109" t="str">
        <f>IFERROR(VLOOKUP(G86,男子登録②!$P$2:$V$101,4,FALSE),"0")</f>
        <v>0</v>
      </c>
      <c r="I86" s="108">
        <f t="shared" si="5"/>
        <v>0</v>
      </c>
      <c r="J86" s="109" t="str">
        <f>IFERROR(VLOOKUP(G86,男子登録②!$P$2:$V$101,5,FALSE),"0")</f>
        <v>0</v>
      </c>
      <c r="K86" s="109" t="str">
        <f>IFERROR(VLOOKUP(G86,男子登録②!$P$2:$V$101,7,FALSE),"0")</f>
        <v>0</v>
      </c>
      <c r="L86" s="108">
        <v>1</v>
      </c>
      <c r="M86" s="108" t="str">
        <f>IFERROR(VLOOKUP(G86,男子登録②!$P$2:$V$101,3,FALSE),"0")</f>
        <v>0</v>
      </c>
      <c r="N86" s="108" t="str">
        <f>IFERROR(VLOOKUP(G86,男子登録②!$P$2:$V$101,6,FALSE),"0")</f>
        <v>0</v>
      </c>
      <c r="O86" s="174"/>
      <c r="P86" s="110" t="s">
        <v>256</v>
      </c>
      <c r="Q86" s="174"/>
      <c r="R86" s="108" t="str">
        <f>IFERROR(VLOOKUP(A86,種目!$C$2:$D$29,2,FALSE),"0")</f>
        <v>0</v>
      </c>
      <c r="S86" s="108">
        <f>入力シート③!D88</f>
        <v>0</v>
      </c>
      <c r="T86" s="110">
        <v>0</v>
      </c>
      <c r="U86" s="110">
        <v>2</v>
      </c>
      <c r="V86" s="108">
        <f>入力シート③!$B$1</f>
        <v>0</v>
      </c>
    </row>
    <row r="87" spans="1:22" s="108" customFormat="1" ht="12.95" customHeight="1">
      <c r="A87" s="109">
        <f>入力シート③!C89</f>
        <v>0</v>
      </c>
      <c r="B87" s="108" t="str">
        <f t="shared" si="4"/>
        <v>0</v>
      </c>
      <c r="C87" s="108" t="str">
        <f>IFERROR(VLOOKUP(入力シート③!$B$1,所属!$B$2:$C$56,2,FALSE),"0")</f>
        <v>0</v>
      </c>
      <c r="D87" s="174"/>
      <c r="E87" s="174"/>
      <c r="F87" s="108" t="str">
        <f>入力シート③!A89</f>
        <v/>
      </c>
      <c r="G87" s="108">
        <f>入力シート③!B89</f>
        <v>0</v>
      </c>
      <c r="H87" s="109" t="str">
        <f>IFERROR(VLOOKUP(G87,男子登録②!$P$2:$V$101,4,FALSE),"0")</f>
        <v>0</v>
      </c>
      <c r="I87" s="108">
        <f t="shared" si="5"/>
        <v>0</v>
      </c>
      <c r="J87" s="109" t="str">
        <f>IFERROR(VLOOKUP(G87,男子登録②!$P$2:$V$101,5,FALSE),"0")</f>
        <v>0</v>
      </c>
      <c r="K87" s="109" t="str">
        <f>IFERROR(VLOOKUP(G87,男子登録②!$P$2:$V$101,7,FALSE),"0")</f>
        <v>0</v>
      </c>
      <c r="L87" s="108">
        <v>1</v>
      </c>
      <c r="M87" s="108" t="str">
        <f>IFERROR(VLOOKUP(G87,男子登録②!$P$2:$V$101,3,FALSE),"0")</f>
        <v>0</v>
      </c>
      <c r="N87" s="108" t="str">
        <f>IFERROR(VLOOKUP(G87,男子登録②!$P$2:$V$101,6,FALSE),"0")</f>
        <v>0</v>
      </c>
      <c r="O87" s="174"/>
      <c r="P87" s="110" t="s">
        <v>256</v>
      </c>
      <c r="Q87" s="174"/>
      <c r="R87" s="108" t="str">
        <f>IFERROR(VLOOKUP(A87,種目!$C$2:$D$29,2,FALSE),"0")</f>
        <v>0</v>
      </c>
      <c r="S87" s="108">
        <f>入力シート③!D89</f>
        <v>0</v>
      </c>
      <c r="T87" s="110">
        <v>0</v>
      </c>
      <c r="U87" s="110">
        <v>2</v>
      </c>
      <c r="V87" s="108">
        <f>入力シート③!$B$1</f>
        <v>0</v>
      </c>
    </row>
    <row r="88" spans="1:22" s="108" customFormat="1" ht="12.95" customHeight="1">
      <c r="A88" s="109">
        <f>入力シート③!C90</f>
        <v>0</v>
      </c>
      <c r="B88" s="108" t="str">
        <f t="shared" si="4"/>
        <v>0</v>
      </c>
      <c r="C88" s="108" t="str">
        <f>IFERROR(VLOOKUP(入力シート③!$B$1,所属!$B$2:$C$56,2,FALSE),"0")</f>
        <v>0</v>
      </c>
      <c r="D88" s="174"/>
      <c r="E88" s="174"/>
      <c r="F88" s="108" t="str">
        <f>入力シート③!A90</f>
        <v/>
      </c>
      <c r="G88" s="108">
        <f>入力シート③!B90</f>
        <v>0</v>
      </c>
      <c r="H88" s="109" t="str">
        <f>IFERROR(VLOOKUP(G88,男子登録②!$P$2:$V$101,4,FALSE),"0")</f>
        <v>0</v>
      </c>
      <c r="I88" s="108">
        <f t="shared" si="5"/>
        <v>0</v>
      </c>
      <c r="J88" s="109" t="str">
        <f>IFERROR(VLOOKUP(G88,男子登録②!$P$2:$V$101,5,FALSE),"0")</f>
        <v>0</v>
      </c>
      <c r="K88" s="109" t="str">
        <f>IFERROR(VLOOKUP(G88,男子登録②!$P$2:$V$101,7,FALSE),"0")</f>
        <v>0</v>
      </c>
      <c r="L88" s="108">
        <v>1</v>
      </c>
      <c r="M88" s="108" t="str">
        <f>IFERROR(VLOOKUP(G88,男子登録②!$P$2:$V$101,3,FALSE),"0")</f>
        <v>0</v>
      </c>
      <c r="N88" s="108" t="str">
        <f>IFERROR(VLOOKUP(G88,男子登録②!$P$2:$V$101,6,FALSE),"0")</f>
        <v>0</v>
      </c>
      <c r="O88" s="174"/>
      <c r="P88" s="110" t="s">
        <v>256</v>
      </c>
      <c r="Q88" s="174"/>
      <c r="R88" s="108" t="str">
        <f>IFERROR(VLOOKUP(A88,種目!$C$2:$D$29,2,FALSE),"0")</f>
        <v>0</v>
      </c>
      <c r="S88" s="108">
        <f>入力シート③!D90</f>
        <v>0</v>
      </c>
      <c r="T88" s="110">
        <v>0</v>
      </c>
      <c r="U88" s="110">
        <v>2</v>
      </c>
      <c r="V88" s="108">
        <f>入力シート③!$B$1</f>
        <v>0</v>
      </c>
    </row>
    <row r="89" spans="1:22" s="108" customFormat="1" ht="12.95" customHeight="1">
      <c r="A89" s="109">
        <f>入力シート③!C91</f>
        <v>0</v>
      </c>
      <c r="B89" s="108" t="str">
        <f t="shared" si="4"/>
        <v>0</v>
      </c>
      <c r="C89" s="108" t="str">
        <f>IFERROR(VLOOKUP(入力シート③!$B$1,所属!$B$2:$C$56,2,FALSE),"0")</f>
        <v>0</v>
      </c>
      <c r="D89" s="174"/>
      <c r="E89" s="174"/>
      <c r="F89" s="108" t="str">
        <f>入力シート③!A91</f>
        <v/>
      </c>
      <c r="G89" s="108">
        <f>入力シート③!B91</f>
        <v>0</v>
      </c>
      <c r="H89" s="109" t="str">
        <f>IFERROR(VLOOKUP(G89,男子登録②!$P$2:$V$101,4,FALSE),"0")</f>
        <v>0</v>
      </c>
      <c r="I89" s="108">
        <f t="shared" si="5"/>
        <v>0</v>
      </c>
      <c r="J89" s="109" t="str">
        <f>IFERROR(VLOOKUP(G89,男子登録②!$P$2:$V$101,5,FALSE),"0")</f>
        <v>0</v>
      </c>
      <c r="K89" s="109" t="str">
        <f>IFERROR(VLOOKUP(G89,男子登録②!$P$2:$V$101,7,FALSE),"0")</f>
        <v>0</v>
      </c>
      <c r="L89" s="108">
        <v>1</v>
      </c>
      <c r="M89" s="108" t="str">
        <f>IFERROR(VLOOKUP(G89,男子登録②!$P$2:$V$101,3,FALSE),"0")</f>
        <v>0</v>
      </c>
      <c r="N89" s="108" t="str">
        <f>IFERROR(VLOOKUP(G89,男子登録②!$P$2:$V$101,6,FALSE),"0")</f>
        <v>0</v>
      </c>
      <c r="O89" s="174"/>
      <c r="P89" s="110" t="s">
        <v>256</v>
      </c>
      <c r="Q89" s="174"/>
      <c r="R89" s="108" t="str">
        <f>IFERROR(VLOOKUP(A89,種目!$C$2:$D$29,2,FALSE),"0")</f>
        <v>0</v>
      </c>
      <c r="S89" s="108">
        <f>入力シート③!D91</f>
        <v>0</v>
      </c>
      <c r="T89" s="110">
        <v>0</v>
      </c>
      <c r="U89" s="110">
        <v>2</v>
      </c>
      <c r="V89" s="108">
        <f>入力シート③!$B$1</f>
        <v>0</v>
      </c>
    </row>
    <row r="90" spans="1:22" s="108" customFormat="1" ht="12.95" customHeight="1">
      <c r="A90" s="109">
        <f>入力シート③!C92</f>
        <v>0</v>
      </c>
      <c r="B90" s="108" t="str">
        <f t="shared" si="4"/>
        <v>0</v>
      </c>
      <c r="C90" s="108" t="str">
        <f>IFERROR(VLOOKUP(入力シート③!$B$1,所属!$B$2:$C$56,2,FALSE),"0")</f>
        <v>0</v>
      </c>
      <c r="D90" s="174"/>
      <c r="E90" s="174"/>
      <c r="F90" s="108" t="str">
        <f>入力シート③!A92</f>
        <v/>
      </c>
      <c r="G90" s="108">
        <f>入力シート③!B92</f>
        <v>0</v>
      </c>
      <c r="H90" s="109" t="str">
        <f>IFERROR(VLOOKUP(G90,男子登録②!$P$2:$V$101,4,FALSE),"0")</f>
        <v>0</v>
      </c>
      <c r="I90" s="108">
        <f t="shared" si="5"/>
        <v>0</v>
      </c>
      <c r="J90" s="109" t="str">
        <f>IFERROR(VLOOKUP(G90,男子登録②!$P$2:$V$101,5,FALSE),"0")</f>
        <v>0</v>
      </c>
      <c r="K90" s="109" t="str">
        <f>IFERROR(VLOOKUP(G90,男子登録②!$P$2:$V$101,7,FALSE),"0")</f>
        <v>0</v>
      </c>
      <c r="L90" s="108">
        <v>1</v>
      </c>
      <c r="M90" s="108" t="str">
        <f>IFERROR(VLOOKUP(G90,男子登録②!$P$2:$V$101,3,FALSE),"0")</f>
        <v>0</v>
      </c>
      <c r="N90" s="108" t="str">
        <f>IFERROR(VLOOKUP(G90,男子登録②!$P$2:$V$101,6,FALSE),"0")</f>
        <v>0</v>
      </c>
      <c r="O90" s="174"/>
      <c r="P90" s="110" t="s">
        <v>256</v>
      </c>
      <c r="Q90" s="174"/>
      <c r="R90" s="108" t="str">
        <f>IFERROR(VLOOKUP(A90,種目!$C$2:$D$29,2,FALSE),"0")</f>
        <v>0</v>
      </c>
      <c r="S90" s="108">
        <f>入力シート③!D92</f>
        <v>0</v>
      </c>
      <c r="T90" s="110">
        <v>0</v>
      </c>
      <c r="U90" s="110">
        <v>2</v>
      </c>
      <c r="V90" s="108">
        <f>入力シート③!$B$1</f>
        <v>0</v>
      </c>
    </row>
    <row r="91" spans="1:22" s="108" customFormat="1" ht="12.95" customHeight="1">
      <c r="A91" s="109">
        <f>入力シート③!C93</f>
        <v>0</v>
      </c>
      <c r="B91" s="108" t="str">
        <f t="shared" si="4"/>
        <v>0</v>
      </c>
      <c r="C91" s="108" t="str">
        <f>IFERROR(VLOOKUP(入力シート③!$B$1,所属!$B$2:$C$56,2,FALSE),"0")</f>
        <v>0</v>
      </c>
      <c r="D91" s="174"/>
      <c r="E91" s="174"/>
      <c r="F91" s="108" t="str">
        <f>入力シート③!A93</f>
        <v/>
      </c>
      <c r="G91" s="108">
        <f>入力シート③!B93</f>
        <v>0</v>
      </c>
      <c r="H91" s="109" t="str">
        <f>IFERROR(VLOOKUP(G91,男子登録②!$P$2:$V$101,4,FALSE),"0")</f>
        <v>0</v>
      </c>
      <c r="I91" s="108">
        <f t="shared" si="5"/>
        <v>0</v>
      </c>
      <c r="J91" s="109" t="str">
        <f>IFERROR(VLOOKUP(G91,男子登録②!$P$2:$V$101,5,FALSE),"0")</f>
        <v>0</v>
      </c>
      <c r="K91" s="109" t="str">
        <f>IFERROR(VLOOKUP(G91,男子登録②!$P$2:$V$101,7,FALSE),"0")</f>
        <v>0</v>
      </c>
      <c r="L91" s="108">
        <v>1</v>
      </c>
      <c r="M91" s="108" t="str">
        <f>IFERROR(VLOOKUP(G91,男子登録②!$P$2:$V$101,3,FALSE),"0")</f>
        <v>0</v>
      </c>
      <c r="N91" s="108" t="str">
        <f>IFERROR(VLOOKUP(G91,男子登録②!$P$2:$V$101,6,FALSE),"0")</f>
        <v>0</v>
      </c>
      <c r="O91" s="174"/>
      <c r="P91" s="110" t="s">
        <v>256</v>
      </c>
      <c r="Q91" s="174"/>
      <c r="R91" s="108" t="str">
        <f>IFERROR(VLOOKUP(A91,種目!$C$2:$D$29,2,FALSE),"0")</f>
        <v>0</v>
      </c>
      <c r="S91" s="108">
        <f>入力シート③!D93</f>
        <v>0</v>
      </c>
      <c r="T91" s="110">
        <v>0</v>
      </c>
      <c r="U91" s="110">
        <v>2</v>
      </c>
      <c r="V91" s="108">
        <f>入力シート③!$B$1</f>
        <v>0</v>
      </c>
    </row>
    <row r="92" spans="1:22" s="108" customFormat="1" ht="12.95" customHeight="1">
      <c r="A92" s="109">
        <f>入力シート③!C94</f>
        <v>0</v>
      </c>
      <c r="B92" s="108" t="str">
        <f t="shared" si="4"/>
        <v>0</v>
      </c>
      <c r="C92" s="108" t="str">
        <f>IFERROR(VLOOKUP(入力シート③!$B$1,所属!$B$2:$C$56,2,FALSE),"0")</f>
        <v>0</v>
      </c>
      <c r="D92" s="174"/>
      <c r="E92" s="174"/>
      <c r="F92" s="108" t="str">
        <f>入力シート③!A94</f>
        <v/>
      </c>
      <c r="G92" s="108">
        <f>入力シート③!B94</f>
        <v>0</v>
      </c>
      <c r="H92" s="109" t="str">
        <f>IFERROR(VLOOKUP(G92,男子登録②!$P$2:$V$101,4,FALSE),"0")</f>
        <v>0</v>
      </c>
      <c r="I92" s="108">
        <f t="shared" si="5"/>
        <v>0</v>
      </c>
      <c r="J92" s="109" t="str">
        <f>IFERROR(VLOOKUP(G92,男子登録②!$P$2:$V$101,5,FALSE),"0")</f>
        <v>0</v>
      </c>
      <c r="K92" s="109" t="str">
        <f>IFERROR(VLOOKUP(G92,男子登録②!$P$2:$V$101,7,FALSE),"0")</f>
        <v>0</v>
      </c>
      <c r="L92" s="108">
        <v>1</v>
      </c>
      <c r="M92" s="108" t="str">
        <f>IFERROR(VLOOKUP(G92,男子登録②!$P$2:$V$101,3,FALSE),"0")</f>
        <v>0</v>
      </c>
      <c r="N92" s="108" t="str">
        <f>IFERROR(VLOOKUP(G92,男子登録②!$P$2:$V$101,6,FALSE),"0")</f>
        <v>0</v>
      </c>
      <c r="O92" s="174"/>
      <c r="P92" s="110" t="s">
        <v>256</v>
      </c>
      <c r="Q92" s="174"/>
      <c r="R92" s="108" t="str">
        <f>IFERROR(VLOOKUP(A92,種目!$C$2:$D$29,2,FALSE),"0")</f>
        <v>0</v>
      </c>
      <c r="S92" s="108">
        <f>入力シート③!D94</f>
        <v>0</v>
      </c>
      <c r="T92" s="110">
        <v>0</v>
      </c>
      <c r="U92" s="110">
        <v>2</v>
      </c>
      <c r="V92" s="108">
        <f>入力シート③!$B$1</f>
        <v>0</v>
      </c>
    </row>
    <row r="93" spans="1:22" s="108" customFormat="1" ht="12.95" customHeight="1">
      <c r="A93" s="109">
        <f>入力シート③!C95</f>
        <v>0</v>
      </c>
      <c r="B93" s="108" t="str">
        <f t="shared" si="4"/>
        <v>0</v>
      </c>
      <c r="C93" s="108" t="str">
        <f>IFERROR(VLOOKUP(入力シート③!$B$1,所属!$B$2:$C$56,2,FALSE),"0")</f>
        <v>0</v>
      </c>
      <c r="D93" s="174"/>
      <c r="E93" s="174"/>
      <c r="F93" s="108" t="str">
        <f>入力シート③!A95</f>
        <v/>
      </c>
      <c r="G93" s="108">
        <f>入力シート③!B95</f>
        <v>0</v>
      </c>
      <c r="H93" s="109" t="str">
        <f>IFERROR(VLOOKUP(G93,男子登録②!$P$2:$V$101,4,FALSE),"0")</f>
        <v>0</v>
      </c>
      <c r="I93" s="108">
        <f t="shared" si="5"/>
        <v>0</v>
      </c>
      <c r="J93" s="109" t="str">
        <f>IFERROR(VLOOKUP(G93,男子登録②!$P$2:$V$101,5,FALSE),"0")</f>
        <v>0</v>
      </c>
      <c r="K93" s="109" t="str">
        <f>IFERROR(VLOOKUP(G93,男子登録②!$P$2:$V$101,7,FALSE),"0")</f>
        <v>0</v>
      </c>
      <c r="L93" s="108">
        <v>1</v>
      </c>
      <c r="M93" s="108" t="str">
        <f>IFERROR(VLOOKUP(G93,男子登録②!$P$2:$V$101,3,FALSE),"0")</f>
        <v>0</v>
      </c>
      <c r="N93" s="108" t="str">
        <f>IFERROR(VLOOKUP(G93,男子登録②!$P$2:$V$101,6,FALSE),"0")</f>
        <v>0</v>
      </c>
      <c r="O93" s="174"/>
      <c r="P93" s="110" t="s">
        <v>256</v>
      </c>
      <c r="Q93" s="174"/>
      <c r="R93" s="108" t="str">
        <f>IFERROR(VLOOKUP(A93,種目!$C$2:$D$29,2,FALSE),"0")</f>
        <v>0</v>
      </c>
      <c r="S93" s="108">
        <f>入力シート③!D95</f>
        <v>0</v>
      </c>
      <c r="T93" s="110">
        <v>0</v>
      </c>
      <c r="U93" s="110">
        <v>2</v>
      </c>
      <c r="V93" s="108">
        <f>入力シート③!$B$1</f>
        <v>0</v>
      </c>
    </row>
    <row r="94" spans="1:22" s="108" customFormat="1" ht="12.95" customHeight="1">
      <c r="A94" s="109">
        <f>入力シート③!C96</f>
        <v>0</v>
      </c>
      <c r="B94" s="108" t="str">
        <f t="shared" si="4"/>
        <v>0</v>
      </c>
      <c r="C94" s="108" t="str">
        <f>IFERROR(VLOOKUP(入力シート③!$B$1,所属!$B$2:$C$56,2,FALSE),"0")</f>
        <v>0</v>
      </c>
      <c r="D94" s="174"/>
      <c r="E94" s="174"/>
      <c r="F94" s="108" t="str">
        <f>入力シート③!A96</f>
        <v/>
      </c>
      <c r="G94" s="108">
        <f>入力シート③!B96</f>
        <v>0</v>
      </c>
      <c r="H94" s="109" t="str">
        <f>IFERROR(VLOOKUP(G94,男子登録②!$P$2:$V$101,4,FALSE),"0")</f>
        <v>0</v>
      </c>
      <c r="I94" s="108">
        <f t="shared" si="5"/>
        <v>0</v>
      </c>
      <c r="J94" s="109" t="str">
        <f>IFERROR(VLOOKUP(G94,男子登録②!$P$2:$V$101,5,FALSE),"0")</f>
        <v>0</v>
      </c>
      <c r="K94" s="109" t="str">
        <f>IFERROR(VLOOKUP(G94,男子登録②!$P$2:$V$101,7,FALSE),"0")</f>
        <v>0</v>
      </c>
      <c r="L94" s="108">
        <v>1</v>
      </c>
      <c r="M94" s="108" t="str">
        <f>IFERROR(VLOOKUP(G94,男子登録②!$P$2:$V$101,3,FALSE),"0")</f>
        <v>0</v>
      </c>
      <c r="N94" s="108" t="str">
        <f>IFERROR(VLOOKUP(G94,男子登録②!$P$2:$V$101,6,FALSE),"0")</f>
        <v>0</v>
      </c>
      <c r="O94" s="174"/>
      <c r="P94" s="110" t="s">
        <v>256</v>
      </c>
      <c r="Q94" s="174"/>
      <c r="R94" s="108" t="str">
        <f>IFERROR(VLOOKUP(A94,種目!$C$2:$D$29,2,FALSE),"0")</f>
        <v>0</v>
      </c>
      <c r="S94" s="108">
        <f>入力シート③!D96</f>
        <v>0</v>
      </c>
      <c r="T94" s="110">
        <v>0</v>
      </c>
      <c r="U94" s="110">
        <v>2</v>
      </c>
      <c r="V94" s="108">
        <f>入力シート③!$B$1</f>
        <v>0</v>
      </c>
    </row>
    <row r="95" spans="1:22" s="108" customFormat="1" ht="12.95" customHeight="1">
      <c r="A95" s="109">
        <f>入力シート③!C97</f>
        <v>0</v>
      </c>
      <c r="B95" s="108" t="str">
        <f t="shared" si="4"/>
        <v>0</v>
      </c>
      <c r="C95" s="108" t="str">
        <f>IFERROR(VLOOKUP(入力シート③!$B$1,所属!$B$2:$C$56,2,FALSE),"0")</f>
        <v>0</v>
      </c>
      <c r="D95" s="174"/>
      <c r="E95" s="174"/>
      <c r="F95" s="108" t="str">
        <f>入力シート③!A97</f>
        <v/>
      </c>
      <c r="G95" s="108">
        <f>入力シート③!B97</f>
        <v>0</v>
      </c>
      <c r="H95" s="109" t="str">
        <f>IFERROR(VLOOKUP(G95,男子登録②!$P$2:$V$101,4,FALSE),"0")</f>
        <v>0</v>
      </c>
      <c r="I95" s="108">
        <f t="shared" si="5"/>
        <v>0</v>
      </c>
      <c r="J95" s="109" t="str">
        <f>IFERROR(VLOOKUP(G95,男子登録②!$P$2:$V$101,5,FALSE),"0")</f>
        <v>0</v>
      </c>
      <c r="K95" s="109" t="str">
        <f>IFERROR(VLOOKUP(G95,男子登録②!$P$2:$V$101,7,FALSE),"0")</f>
        <v>0</v>
      </c>
      <c r="L95" s="108">
        <v>1</v>
      </c>
      <c r="M95" s="108" t="str">
        <f>IFERROR(VLOOKUP(G95,男子登録②!$P$2:$V$101,3,FALSE),"0")</f>
        <v>0</v>
      </c>
      <c r="N95" s="108" t="str">
        <f>IFERROR(VLOOKUP(G95,男子登録②!$P$2:$V$101,6,FALSE),"0")</f>
        <v>0</v>
      </c>
      <c r="O95" s="174"/>
      <c r="P95" s="110" t="s">
        <v>256</v>
      </c>
      <c r="Q95" s="174"/>
      <c r="R95" s="108" t="str">
        <f>IFERROR(VLOOKUP(A95,種目!$C$2:$D$29,2,FALSE),"0")</f>
        <v>0</v>
      </c>
      <c r="S95" s="108">
        <f>入力シート③!D97</f>
        <v>0</v>
      </c>
      <c r="T95" s="110">
        <v>0</v>
      </c>
      <c r="U95" s="110">
        <v>2</v>
      </c>
      <c r="V95" s="108">
        <f>入力シート③!$B$1</f>
        <v>0</v>
      </c>
    </row>
    <row r="96" spans="1:22" s="108" customFormat="1" ht="12.95" customHeight="1">
      <c r="A96" s="109">
        <f>入力シート③!C98</f>
        <v>0</v>
      </c>
      <c r="B96" s="108" t="str">
        <f t="shared" si="4"/>
        <v>0</v>
      </c>
      <c r="C96" s="108" t="str">
        <f>IFERROR(VLOOKUP(入力シート③!$B$1,所属!$B$2:$C$56,2,FALSE),"0")</f>
        <v>0</v>
      </c>
      <c r="D96" s="174"/>
      <c r="E96" s="174"/>
      <c r="F96" s="108" t="str">
        <f>入力シート③!A98</f>
        <v/>
      </c>
      <c r="G96" s="108">
        <f>入力シート③!B98</f>
        <v>0</v>
      </c>
      <c r="H96" s="109" t="str">
        <f>IFERROR(VLOOKUP(G96,男子登録②!$P$2:$V$101,4,FALSE),"0")</f>
        <v>0</v>
      </c>
      <c r="I96" s="108">
        <f t="shared" si="5"/>
        <v>0</v>
      </c>
      <c r="J96" s="109" t="str">
        <f>IFERROR(VLOOKUP(G96,男子登録②!$P$2:$V$101,5,FALSE),"0")</f>
        <v>0</v>
      </c>
      <c r="K96" s="109" t="str">
        <f>IFERROR(VLOOKUP(G96,男子登録②!$P$2:$V$101,7,FALSE),"0")</f>
        <v>0</v>
      </c>
      <c r="L96" s="108">
        <v>1</v>
      </c>
      <c r="M96" s="108" t="str">
        <f>IFERROR(VLOOKUP(G96,男子登録②!$P$2:$V$101,3,FALSE),"0")</f>
        <v>0</v>
      </c>
      <c r="N96" s="108" t="str">
        <f>IFERROR(VLOOKUP(G96,男子登録②!$P$2:$V$101,6,FALSE),"0")</f>
        <v>0</v>
      </c>
      <c r="O96" s="174"/>
      <c r="P96" s="110" t="s">
        <v>256</v>
      </c>
      <c r="Q96" s="174"/>
      <c r="R96" s="108" t="str">
        <f>IFERROR(VLOOKUP(A96,種目!$C$2:$D$29,2,FALSE),"0")</f>
        <v>0</v>
      </c>
      <c r="S96" s="108">
        <f>入力シート③!D98</f>
        <v>0</v>
      </c>
      <c r="T96" s="110">
        <v>0</v>
      </c>
      <c r="U96" s="110">
        <v>2</v>
      </c>
      <c r="V96" s="108">
        <f>入力シート③!$B$1</f>
        <v>0</v>
      </c>
    </row>
    <row r="97" spans="1:22" s="108" customFormat="1" ht="12.95" customHeight="1">
      <c r="A97" s="109">
        <f>入力シート③!C99</f>
        <v>0</v>
      </c>
      <c r="B97" s="108" t="str">
        <f t="shared" si="4"/>
        <v>0</v>
      </c>
      <c r="C97" s="108" t="str">
        <f>IFERROR(VLOOKUP(入力シート③!$B$1,所属!$B$2:$C$56,2,FALSE),"0")</f>
        <v>0</v>
      </c>
      <c r="D97" s="174"/>
      <c r="E97" s="174"/>
      <c r="F97" s="108" t="str">
        <f>入力シート③!A99</f>
        <v/>
      </c>
      <c r="G97" s="108">
        <f>入力シート③!B99</f>
        <v>0</v>
      </c>
      <c r="H97" s="109" t="str">
        <f>IFERROR(VLOOKUP(G97,男子登録②!$P$2:$V$101,4,FALSE),"0")</f>
        <v>0</v>
      </c>
      <c r="I97" s="108">
        <f t="shared" si="5"/>
        <v>0</v>
      </c>
      <c r="J97" s="109" t="str">
        <f>IFERROR(VLOOKUP(G97,男子登録②!$P$2:$V$101,5,FALSE),"0")</f>
        <v>0</v>
      </c>
      <c r="K97" s="109" t="str">
        <f>IFERROR(VLOOKUP(G97,男子登録②!$P$2:$V$101,7,FALSE),"0")</f>
        <v>0</v>
      </c>
      <c r="L97" s="108">
        <v>1</v>
      </c>
      <c r="M97" s="108" t="str">
        <f>IFERROR(VLOOKUP(G97,男子登録②!$P$2:$V$101,3,FALSE),"0")</f>
        <v>0</v>
      </c>
      <c r="N97" s="108" t="str">
        <f>IFERROR(VLOOKUP(G97,男子登録②!$P$2:$V$101,6,FALSE),"0")</f>
        <v>0</v>
      </c>
      <c r="O97" s="174"/>
      <c r="P97" s="110" t="s">
        <v>256</v>
      </c>
      <c r="Q97" s="174"/>
      <c r="R97" s="108" t="str">
        <f>IFERROR(VLOOKUP(A97,種目!$C$2:$D$29,2,FALSE),"0")</f>
        <v>0</v>
      </c>
      <c r="S97" s="108">
        <f>入力シート③!D99</f>
        <v>0</v>
      </c>
      <c r="T97" s="110">
        <v>0</v>
      </c>
      <c r="U97" s="110">
        <v>2</v>
      </c>
      <c r="V97" s="108">
        <f>入力シート③!$B$1</f>
        <v>0</v>
      </c>
    </row>
    <row r="98" spans="1:22" s="108" customFormat="1" ht="12.95" customHeight="1">
      <c r="A98" s="109">
        <f>入力シート③!C100</f>
        <v>0</v>
      </c>
      <c r="B98" s="108" t="str">
        <f t="shared" si="4"/>
        <v>0</v>
      </c>
      <c r="C98" s="108" t="str">
        <f>IFERROR(VLOOKUP(入力シート③!$B$1,所属!$B$2:$C$56,2,FALSE),"0")</f>
        <v>0</v>
      </c>
      <c r="D98" s="174"/>
      <c r="E98" s="174"/>
      <c r="F98" s="108" t="str">
        <f>入力シート③!A100</f>
        <v/>
      </c>
      <c r="G98" s="108">
        <f>入力シート③!B100</f>
        <v>0</v>
      </c>
      <c r="H98" s="109" t="str">
        <f>IFERROR(VLOOKUP(G98,男子登録②!$P$2:$V$101,4,FALSE),"0")</f>
        <v>0</v>
      </c>
      <c r="I98" s="108">
        <f t="shared" si="5"/>
        <v>0</v>
      </c>
      <c r="J98" s="109" t="str">
        <f>IFERROR(VLOOKUP(G98,男子登録②!$P$2:$V$101,5,FALSE),"0")</f>
        <v>0</v>
      </c>
      <c r="K98" s="109" t="str">
        <f>IFERROR(VLOOKUP(G98,男子登録②!$P$2:$V$101,7,FALSE),"0")</f>
        <v>0</v>
      </c>
      <c r="L98" s="108">
        <v>1</v>
      </c>
      <c r="M98" s="108" t="str">
        <f>IFERROR(VLOOKUP(G98,男子登録②!$P$2:$V$101,3,FALSE),"0")</f>
        <v>0</v>
      </c>
      <c r="N98" s="108" t="str">
        <f>IFERROR(VLOOKUP(G98,男子登録②!$P$2:$V$101,6,FALSE),"0")</f>
        <v>0</v>
      </c>
      <c r="O98" s="174"/>
      <c r="P98" s="110" t="s">
        <v>256</v>
      </c>
      <c r="Q98" s="174"/>
      <c r="R98" s="108" t="str">
        <f>IFERROR(VLOOKUP(A98,種目!$C$2:$D$29,2,FALSE),"0")</f>
        <v>0</v>
      </c>
      <c r="S98" s="108">
        <f>入力シート③!D100</f>
        <v>0</v>
      </c>
      <c r="T98" s="110">
        <v>0</v>
      </c>
      <c r="U98" s="110">
        <v>2</v>
      </c>
      <c r="V98" s="108">
        <f>入力シート③!$B$1</f>
        <v>0</v>
      </c>
    </row>
    <row r="99" spans="1:22" s="108" customFormat="1" ht="12.95" customHeight="1">
      <c r="A99" s="109">
        <f>入力シート③!C101</f>
        <v>0</v>
      </c>
      <c r="B99" s="108" t="str">
        <f t="shared" si="4"/>
        <v>0</v>
      </c>
      <c r="C99" s="108" t="str">
        <f>IFERROR(VLOOKUP(入力シート③!$B$1,所属!$B$2:$C$56,2,FALSE),"0")</f>
        <v>0</v>
      </c>
      <c r="D99" s="174"/>
      <c r="E99" s="174"/>
      <c r="F99" s="108" t="str">
        <f>入力シート③!A101</f>
        <v/>
      </c>
      <c r="G99" s="108">
        <f>入力シート③!B101</f>
        <v>0</v>
      </c>
      <c r="H99" s="109" t="str">
        <f>IFERROR(VLOOKUP(G99,男子登録②!$P$2:$V$101,4,FALSE),"0")</f>
        <v>0</v>
      </c>
      <c r="I99" s="108">
        <f t="shared" si="5"/>
        <v>0</v>
      </c>
      <c r="J99" s="109" t="str">
        <f>IFERROR(VLOOKUP(G99,男子登録②!$P$2:$V$101,5,FALSE),"0")</f>
        <v>0</v>
      </c>
      <c r="K99" s="109" t="str">
        <f>IFERROR(VLOOKUP(G99,男子登録②!$P$2:$V$101,7,FALSE),"0")</f>
        <v>0</v>
      </c>
      <c r="L99" s="108">
        <v>1</v>
      </c>
      <c r="M99" s="108" t="str">
        <f>IFERROR(VLOOKUP(G99,男子登録②!$P$2:$V$101,3,FALSE),"0")</f>
        <v>0</v>
      </c>
      <c r="N99" s="108" t="str">
        <f>IFERROR(VLOOKUP(G99,男子登録②!$P$2:$V$101,6,FALSE),"0")</f>
        <v>0</v>
      </c>
      <c r="O99" s="174"/>
      <c r="P99" s="110" t="s">
        <v>256</v>
      </c>
      <c r="Q99" s="174"/>
      <c r="R99" s="108" t="str">
        <f>IFERROR(VLOOKUP(A99,種目!$C$2:$D$29,2,FALSE),"0")</f>
        <v>0</v>
      </c>
      <c r="S99" s="108">
        <f>入力シート③!D101</f>
        <v>0</v>
      </c>
      <c r="T99" s="110">
        <v>0</v>
      </c>
      <c r="U99" s="110">
        <v>2</v>
      </c>
      <c r="V99" s="108">
        <f>入力シート③!$B$1</f>
        <v>0</v>
      </c>
    </row>
    <row r="100" spans="1:22" s="108" customFormat="1" ht="12.95" customHeight="1">
      <c r="A100" s="109">
        <f>入力シート③!C102</f>
        <v>0</v>
      </c>
      <c r="B100" s="108" t="str">
        <f t="shared" si="4"/>
        <v>0</v>
      </c>
      <c r="C100" s="108" t="str">
        <f>IFERROR(VLOOKUP(入力シート③!$B$1,所属!$B$2:$C$56,2,FALSE),"0")</f>
        <v>0</v>
      </c>
      <c r="D100" s="174"/>
      <c r="E100" s="174"/>
      <c r="F100" s="108" t="str">
        <f>入力シート③!A102</f>
        <v/>
      </c>
      <c r="G100" s="108">
        <f>入力シート③!B102</f>
        <v>0</v>
      </c>
      <c r="H100" s="109" t="str">
        <f>IFERROR(VLOOKUP(G100,男子登録②!$P$2:$V$101,4,FALSE),"0")</f>
        <v>0</v>
      </c>
      <c r="I100" s="108">
        <f t="shared" si="5"/>
        <v>0</v>
      </c>
      <c r="J100" s="109" t="str">
        <f>IFERROR(VLOOKUP(G100,男子登録②!$P$2:$V$101,5,FALSE),"0")</f>
        <v>0</v>
      </c>
      <c r="K100" s="109" t="str">
        <f>IFERROR(VLOOKUP(G100,男子登録②!$P$2:$V$101,7,FALSE),"0")</f>
        <v>0</v>
      </c>
      <c r="L100" s="108">
        <v>1</v>
      </c>
      <c r="M100" s="108" t="str">
        <f>IFERROR(VLOOKUP(G100,男子登録②!$P$2:$V$101,3,FALSE),"0")</f>
        <v>0</v>
      </c>
      <c r="N100" s="108" t="str">
        <f>IFERROR(VLOOKUP(G100,男子登録②!$P$2:$V$101,6,FALSE),"0")</f>
        <v>0</v>
      </c>
      <c r="O100" s="174"/>
      <c r="P100" s="110" t="s">
        <v>256</v>
      </c>
      <c r="Q100" s="174"/>
      <c r="R100" s="108" t="str">
        <f>IFERROR(VLOOKUP(A100,種目!$C$2:$D$29,2,FALSE),"0")</f>
        <v>0</v>
      </c>
      <c r="S100" s="108">
        <f>入力シート③!D102</f>
        <v>0</v>
      </c>
      <c r="T100" s="110">
        <v>0</v>
      </c>
      <c r="U100" s="110">
        <v>2</v>
      </c>
      <c r="V100" s="108">
        <f>入力シート③!$B$1</f>
        <v>0</v>
      </c>
    </row>
    <row r="101" spans="1:22" s="108" customFormat="1" ht="12.95" customHeight="1">
      <c r="A101" s="109">
        <f>入力シート③!C103</f>
        <v>0</v>
      </c>
      <c r="B101" s="108" t="str">
        <f t="shared" si="4"/>
        <v>0</v>
      </c>
      <c r="C101" s="108" t="str">
        <f>IFERROR(VLOOKUP(入力シート③!$B$1,所属!$B$2:$C$56,2,FALSE),"0")</f>
        <v>0</v>
      </c>
      <c r="D101" s="174"/>
      <c r="E101" s="174"/>
      <c r="F101" s="108" t="str">
        <f>入力シート③!A103</f>
        <v/>
      </c>
      <c r="G101" s="108">
        <f>入力シート③!B103</f>
        <v>0</v>
      </c>
      <c r="H101" s="109" t="str">
        <f>IFERROR(VLOOKUP(G101,男子登録②!$P$2:$V$101,4,FALSE),"0")</f>
        <v>0</v>
      </c>
      <c r="I101" s="108">
        <f t="shared" si="5"/>
        <v>0</v>
      </c>
      <c r="J101" s="109" t="str">
        <f>IFERROR(VLOOKUP(G101,男子登録②!$P$2:$V$101,5,FALSE),"0")</f>
        <v>0</v>
      </c>
      <c r="K101" s="109" t="str">
        <f>IFERROR(VLOOKUP(G101,男子登録②!$P$2:$V$101,7,FALSE),"0")</f>
        <v>0</v>
      </c>
      <c r="L101" s="108">
        <v>1</v>
      </c>
      <c r="M101" s="108" t="str">
        <f>IFERROR(VLOOKUP(G101,男子登録②!$P$2:$V$101,3,FALSE),"0")</f>
        <v>0</v>
      </c>
      <c r="N101" s="108" t="str">
        <f>IFERROR(VLOOKUP(G101,男子登録②!$P$2:$V$101,6,FALSE),"0")</f>
        <v>0</v>
      </c>
      <c r="O101" s="174"/>
      <c r="P101" s="110" t="s">
        <v>256</v>
      </c>
      <c r="Q101" s="174"/>
      <c r="R101" s="108" t="str">
        <f>IFERROR(VLOOKUP(A101,種目!$C$2:$D$29,2,FALSE),"0")</f>
        <v>0</v>
      </c>
      <c r="S101" s="108">
        <f>入力シート③!D103</f>
        <v>0</v>
      </c>
      <c r="T101" s="110">
        <v>0</v>
      </c>
      <c r="U101" s="110">
        <v>2</v>
      </c>
      <c r="V101" s="108">
        <f>入力シート③!$B$1</f>
        <v>0</v>
      </c>
    </row>
    <row r="102" spans="1:22" s="108" customFormat="1" ht="12.95" customHeight="1">
      <c r="A102" s="109">
        <f>入力シート③!C104</f>
        <v>0</v>
      </c>
      <c r="B102" s="108" t="str">
        <f t="shared" si="4"/>
        <v>0</v>
      </c>
      <c r="C102" s="108" t="str">
        <f>IFERROR(VLOOKUP(入力シート③!$B$1,所属!$B$2:$C$56,2,FALSE),"0")</f>
        <v>0</v>
      </c>
      <c r="D102" s="174"/>
      <c r="E102" s="174"/>
      <c r="F102" s="108" t="str">
        <f>入力シート③!A104</f>
        <v/>
      </c>
      <c r="G102" s="108">
        <f>入力シート③!B104</f>
        <v>0</v>
      </c>
      <c r="H102" s="109" t="str">
        <f>IFERROR(VLOOKUP(G102,男子登録②!$P$2:$V$101,4,FALSE),"0")</f>
        <v>0</v>
      </c>
      <c r="I102" s="108">
        <f t="shared" si="5"/>
        <v>0</v>
      </c>
      <c r="J102" s="109" t="str">
        <f>IFERROR(VLOOKUP(G102,男子登録②!$P$2:$V$101,5,FALSE),"0")</f>
        <v>0</v>
      </c>
      <c r="K102" s="109" t="str">
        <f>IFERROR(VLOOKUP(G102,男子登録②!$P$2:$V$101,7,FALSE),"0")</f>
        <v>0</v>
      </c>
      <c r="L102" s="108">
        <v>1</v>
      </c>
      <c r="M102" s="108" t="str">
        <f>IFERROR(VLOOKUP(G102,男子登録②!$P$2:$V$101,3,FALSE),"0")</f>
        <v>0</v>
      </c>
      <c r="N102" s="108" t="str">
        <f>IFERROR(VLOOKUP(G102,男子登録②!$P$2:$V$101,6,FALSE),"0")</f>
        <v>0</v>
      </c>
      <c r="O102" s="174"/>
      <c r="P102" s="110" t="s">
        <v>256</v>
      </c>
      <c r="Q102" s="174"/>
      <c r="R102" s="108" t="str">
        <f>IFERROR(VLOOKUP(A102,種目!$C$2:$D$29,2,FALSE),"0")</f>
        <v>0</v>
      </c>
      <c r="S102" s="108">
        <f>入力シート③!D104</f>
        <v>0</v>
      </c>
      <c r="T102" s="110">
        <v>0</v>
      </c>
      <c r="U102" s="110">
        <v>2</v>
      </c>
      <c r="V102" s="108">
        <f>入力シート③!$B$1</f>
        <v>0</v>
      </c>
    </row>
    <row r="103" spans="1:22" s="108" customFormat="1" ht="12.95" customHeight="1">
      <c r="A103" s="109">
        <f>入力シート③!C105</f>
        <v>0</v>
      </c>
      <c r="B103" s="108" t="str">
        <f t="shared" si="4"/>
        <v>0</v>
      </c>
      <c r="C103" s="108" t="str">
        <f>IFERROR(VLOOKUP(入力シート③!$B$1,所属!$B$2:$C$56,2,FALSE),"0")</f>
        <v>0</v>
      </c>
      <c r="D103" s="174"/>
      <c r="E103" s="174"/>
      <c r="F103" s="108" t="str">
        <f>入力シート③!A105</f>
        <v/>
      </c>
      <c r="G103" s="108">
        <f>入力シート③!B105</f>
        <v>0</v>
      </c>
      <c r="H103" s="109" t="str">
        <f>IFERROR(VLOOKUP(G103,男子登録②!$P$2:$V$101,4,FALSE),"0")</f>
        <v>0</v>
      </c>
      <c r="I103" s="108">
        <f>G103</f>
        <v>0</v>
      </c>
      <c r="J103" s="109" t="str">
        <f>IFERROR(VLOOKUP(G103,男子登録②!$P$2:$V$101,5,FALSE),"0")</f>
        <v>0</v>
      </c>
      <c r="K103" s="109" t="str">
        <f>IFERROR(VLOOKUP(G103,男子登録②!$P$2:$V$101,7,FALSE),"0")</f>
        <v>0</v>
      </c>
      <c r="L103" s="108">
        <v>1</v>
      </c>
      <c r="M103" s="108" t="str">
        <f>IFERROR(VLOOKUP(G103,男子登録②!$P$2:$V$101,3,FALSE),"0")</f>
        <v>0</v>
      </c>
      <c r="N103" s="108" t="str">
        <f>IFERROR(VLOOKUP(G103,男子登録②!$P$2:$V$101,6,FALSE),"0")</f>
        <v>0</v>
      </c>
      <c r="O103" s="174"/>
      <c r="P103" s="110" t="s">
        <v>256</v>
      </c>
      <c r="Q103" s="174"/>
      <c r="R103" s="108" t="str">
        <f>IFERROR(VLOOKUP(A103,種目!$C$2:$D$29,2,FALSE),"0")</f>
        <v>0</v>
      </c>
      <c r="S103" s="108">
        <f>入力シート③!D105</f>
        <v>0</v>
      </c>
      <c r="T103" s="110">
        <v>0</v>
      </c>
      <c r="U103" s="110">
        <v>2</v>
      </c>
      <c r="V103" s="108">
        <f>入力シート③!$B$1</f>
        <v>0</v>
      </c>
    </row>
    <row r="104" spans="1:22" s="108" customFormat="1" ht="12.95" customHeight="1">
      <c r="A104" s="109">
        <f>入力シート③!C106</f>
        <v>0</v>
      </c>
      <c r="B104" s="108" t="str">
        <f t="shared" si="4"/>
        <v>0</v>
      </c>
      <c r="C104" s="108" t="str">
        <f>IFERROR(VLOOKUP(入力シート③!$B$1,所属!$B$2:$C$56,2,FALSE),"0")</f>
        <v>0</v>
      </c>
      <c r="D104" s="174"/>
      <c r="E104" s="174"/>
      <c r="F104" s="108" t="str">
        <f>入力シート③!A106</f>
        <v/>
      </c>
      <c r="G104" s="108">
        <f>入力シート③!B106</f>
        <v>0</v>
      </c>
      <c r="H104" s="109" t="str">
        <f>IFERROR(VLOOKUP(G104,男子登録②!$P$2:$V$101,4,FALSE),"0")</f>
        <v>0</v>
      </c>
      <c r="I104" s="108">
        <f t="shared" ref="I104:I109" si="6">G104</f>
        <v>0</v>
      </c>
      <c r="J104" s="109" t="str">
        <f>IFERROR(VLOOKUP(G104,男子登録②!$P$2:$V$101,5,FALSE),"0")</f>
        <v>0</v>
      </c>
      <c r="K104" s="109" t="str">
        <f>IFERROR(VLOOKUP(G104,男子登録②!$P$2:$V$101,7,FALSE),"0")</f>
        <v>0</v>
      </c>
      <c r="L104" s="108">
        <v>1</v>
      </c>
      <c r="M104" s="108" t="str">
        <f>IFERROR(VLOOKUP(G104,男子登録②!$P$2:$V$101,3,FALSE),"0")</f>
        <v>0</v>
      </c>
      <c r="N104" s="108" t="str">
        <f>IFERROR(VLOOKUP(G104,男子登録②!$P$2:$V$101,6,FALSE),"0")</f>
        <v>0</v>
      </c>
      <c r="O104" s="174"/>
      <c r="P104" s="110" t="s">
        <v>256</v>
      </c>
      <c r="Q104" s="174"/>
      <c r="R104" s="108" t="str">
        <f>IFERROR(VLOOKUP(A104,種目!$C$2:$D$29,2,FALSE),"0")</f>
        <v>0</v>
      </c>
      <c r="S104" s="108">
        <f>入力シート③!D106</f>
        <v>0</v>
      </c>
      <c r="T104" s="110">
        <v>0</v>
      </c>
      <c r="U104" s="110">
        <v>2</v>
      </c>
      <c r="V104" s="108">
        <f>入力シート③!$B$1</f>
        <v>0</v>
      </c>
    </row>
    <row r="105" spans="1:22" s="108" customFormat="1" ht="12.95" customHeight="1">
      <c r="A105" s="109">
        <f>入力シート③!C107</f>
        <v>0</v>
      </c>
      <c r="B105" s="108" t="str">
        <f t="shared" si="4"/>
        <v>0</v>
      </c>
      <c r="C105" s="108" t="str">
        <f>IFERROR(VLOOKUP(入力シート③!$B$1,所属!$B$2:$C$56,2,FALSE),"0")</f>
        <v>0</v>
      </c>
      <c r="D105" s="174"/>
      <c r="E105" s="174"/>
      <c r="F105" s="108" t="str">
        <f>入力シート③!A107</f>
        <v/>
      </c>
      <c r="G105" s="108">
        <f>入力シート③!B107</f>
        <v>0</v>
      </c>
      <c r="H105" s="109" t="str">
        <f>IFERROR(VLOOKUP(G105,男子登録②!$P$2:$V$101,4,FALSE),"0")</f>
        <v>0</v>
      </c>
      <c r="I105" s="108">
        <f t="shared" si="6"/>
        <v>0</v>
      </c>
      <c r="J105" s="109" t="str">
        <f>IFERROR(VLOOKUP(G105,男子登録②!$P$2:$V$101,5,FALSE),"0")</f>
        <v>0</v>
      </c>
      <c r="K105" s="109" t="str">
        <f>IFERROR(VLOOKUP(G105,男子登録②!$P$2:$V$101,7,FALSE),"0")</f>
        <v>0</v>
      </c>
      <c r="L105" s="108">
        <v>1</v>
      </c>
      <c r="M105" s="108" t="str">
        <f>IFERROR(VLOOKUP(G105,男子登録②!$P$2:$V$101,3,FALSE),"0")</f>
        <v>0</v>
      </c>
      <c r="N105" s="108" t="str">
        <f>IFERROR(VLOOKUP(G105,男子登録②!$P$2:$V$101,6,FALSE),"0")</f>
        <v>0</v>
      </c>
      <c r="O105" s="174"/>
      <c r="P105" s="110" t="s">
        <v>256</v>
      </c>
      <c r="Q105" s="174"/>
      <c r="R105" s="108" t="str">
        <f>IFERROR(VLOOKUP(A105,種目!$C$2:$D$29,2,FALSE),"0")</f>
        <v>0</v>
      </c>
      <c r="S105" s="108">
        <f>入力シート③!D107</f>
        <v>0</v>
      </c>
      <c r="T105" s="110">
        <v>0</v>
      </c>
      <c r="U105" s="110">
        <v>2</v>
      </c>
      <c r="V105" s="108">
        <f>入力シート③!$B$1</f>
        <v>0</v>
      </c>
    </row>
    <row r="106" spans="1:22" s="108" customFormat="1" ht="12.95" customHeight="1">
      <c r="A106" s="109">
        <f>入力シート③!C108</f>
        <v>0</v>
      </c>
      <c r="B106" s="108" t="str">
        <f t="shared" si="4"/>
        <v>0</v>
      </c>
      <c r="C106" s="108" t="str">
        <f>IFERROR(VLOOKUP(入力シート③!$B$1,所属!$B$2:$C$56,2,FALSE),"0")</f>
        <v>0</v>
      </c>
      <c r="D106" s="174"/>
      <c r="E106" s="174"/>
      <c r="F106" s="108" t="str">
        <f>入力シート③!A108</f>
        <v/>
      </c>
      <c r="G106" s="108">
        <f>入力シート③!B108</f>
        <v>0</v>
      </c>
      <c r="H106" s="109" t="str">
        <f>IFERROR(VLOOKUP(G106,男子登録②!$P$2:$V$101,4,FALSE),"0")</f>
        <v>0</v>
      </c>
      <c r="I106" s="108">
        <f t="shared" si="6"/>
        <v>0</v>
      </c>
      <c r="J106" s="109" t="str">
        <f>IFERROR(VLOOKUP(G106,男子登録②!$P$2:$V$101,5,FALSE),"0")</f>
        <v>0</v>
      </c>
      <c r="K106" s="109" t="str">
        <f>IFERROR(VLOOKUP(G106,男子登録②!$P$2:$V$101,7,FALSE),"0")</f>
        <v>0</v>
      </c>
      <c r="L106" s="108">
        <v>1</v>
      </c>
      <c r="M106" s="108" t="str">
        <f>IFERROR(VLOOKUP(G106,男子登録②!$P$2:$V$101,3,FALSE),"0")</f>
        <v>0</v>
      </c>
      <c r="N106" s="108" t="str">
        <f>IFERROR(VLOOKUP(G106,男子登録②!$P$2:$V$101,6,FALSE),"0")</f>
        <v>0</v>
      </c>
      <c r="O106" s="174"/>
      <c r="P106" s="110" t="s">
        <v>256</v>
      </c>
      <c r="Q106" s="174"/>
      <c r="R106" s="108" t="str">
        <f>IFERROR(VLOOKUP(A106,種目!$C$2:$D$29,2,FALSE),"0")</f>
        <v>0</v>
      </c>
      <c r="S106" s="108">
        <f>入力シート③!D108</f>
        <v>0</v>
      </c>
      <c r="T106" s="110">
        <v>0</v>
      </c>
      <c r="U106" s="110">
        <v>2</v>
      </c>
      <c r="V106" s="108">
        <f>入力シート③!$B$1</f>
        <v>0</v>
      </c>
    </row>
    <row r="107" spans="1:22" s="108" customFormat="1" ht="12.95" customHeight="1">
      <c r="A107" s="109">
        <f>入力シート③!C109</f>
        <v>0</v>
      </c>
      <c r="B107" s="108" t="str">
        <f t="shared" si="4"/>
        <v>0</v>
      </c>
      <c r="C107" s="108" t="str">
        <f>IFERROR(VLOOKUP(入力シート③!$B$1,所属!$B$2:$C$56,2,FALSE),"0")</f>
        <v>0</v>
      </c>
      <c r="D107" s="174"/>
      <c r="E107" s="174"/>
      <c r="F107" s="108" t="str">
        <f>入力シート③!A109</f>
        <v/>
      </c>
      <c r="G107" s="108">
        <f>入力シート③!B109</f>
        <v>0</v>
      </c>
      <c r="H107" s="109" t="str">
        <f>IFERROR(VLOOKUP(G107,男子登録②!$P$2:$V$101,4,FALSE),"0")</f>
        <v>0</v>
      </c>
      <c r="I107" s="108">
        <f t="shared" si="6"/>
        <v>0</v>
      </c>
      <c r="J107" s="109" t="str">
        <f>IFERROR(VLOOKUP(G107,男子登録②!$P$2:$V$101,5,FALSE),"0")</f>
        <v>0</v>
      </c>
      <c r="K107" s="109" t="str">
        <f>IFERROR(VLOOKUP(G107,男子登録②!$P$2:$V$101,7,FALSE),"0")</f>
        <v>0</v>
      </c>
      <c r="L107" s="108">
        <v>1</v>
      </c>
      <c r="M107" s="108" t="str">
        <f>IFERROR(VLOOKUP(G107,男子登録②!$P$2:$V$101,3,FALSE),"0")</f>
        <v>0</v>
      </c>
      <c r="N107" s="108" t="str">
        <f>IFERROR(VLOOKUP(G107,男子登録②!$P$2:$V$101,6,FALSE),"0")</f>
        <v>0</v>
      </c>
      <c r="O107" s="174"/>
      <c r="P107" s="110" t="s">
        <v>256</v>
      </c>
      <c r="Q107" s="174"/>
      <c r="R107" s="108" t="str">
        <f>IFERROR(VLOOKUP(A107,種目!$C$2:$D$29,2,FALSE),"0")</f>
        <v>0</v>
      </c>
      <c r="S107" s="108">
        <f>入力シート③!D109</f>
        <v>0</v>
      </c>
      <c r="T107" s="110">
        <v>0</v>
      </c>
      <c r="U107" s="110">
        <v>2</v>
      </c>
      <c r="V107" s="108">
        <f>入力シート③!$B$1</f>
        <v>0</v>
      </c>
    </row>
    <row r="108" spans="1:22" s="108" customFormat="1" ht="12.95" customHeight="1">
      <c r="A108" s="109">
        <f>入力シート③!C110</f>
        <v>0</v>
      </c>
      <c r="B108" s="108" t="str">
        <f t="shared" si="4"/>
        <v>0</v>
      </c>
      <c r="C108" s="108" t="str">
        <f>IFERROR(VLOOKUP(入力シート③!$B$1,所属!$B$2:$C$56,2,FALSE),"0")</f>
        <v>0</v>
      </c>
      <c r="D108" s="174"/>
      <c r="E108" s="174"/>
      <c r="F108" s="108" t="str">
        <f>入力シート③!A110</f>
        <v/>
      </c>
      <c r="G108" s="108">
        <f>入力シート③!B110</f>
        <v>0</v>
      </c>
      <c r="H108" s="109" t="str">
        <f>IFERROR(VLOOKUP(G108,男子登録②!$P$2:$V$101,4,FALSE),"0")</f>
        <v>0</v>
      </c>
      <c r="I108" s="108">
        <f t="shared" si="6"/>
        <v>0</v>
      </c>
      <c r="J108" s="109" t="str">
        <f>IFERROR(VLOOKUP(G108,男子登録②!$P$2:$V$101,5,FALSE),"0")</f>
        <v>0</v>
      </c>
      <c r="K108" s="109" t="str">
        <f>IFERROR(VLOOKUP(G108,男子登録②!$P$2:$V$101,7,FALSE),"0")</f>
        <v>0</v>
      </c>
      <c r="L108" s="108">
        <v>1</v>
      </c>
      <c r="M108" s="108" t="str">
        <f>IFERROR(VLOOKUP(G108,男子登録②!$P$2:$V$101,3,FALSE),"0")</f>
        <v>0</v>
      </c>
      <c r="N108" s="108" t="str">
        <f>IFERROR(VLOOKUP(G108,男子登録②!$P$2:$V$101,6,FALSE),"0")</f>
        <v>0</v>
      </c>
      <c r="O108" s="174"/>
      <c r="P108" s="110" t="s">
        <v>256</v>
      </c>
      <c r="Q108" s="174"/>
      <c r="R108" s="108" t="str">
        <f>IFERROR(VLOOKUP(A108,種目!$C$2:$D$29,2,FALSE),"0")</f>
        <v>0</v>
      </c>
      <c r="S108" s="108">
        <f>入力シート③!D110</f>
        <v>0</v>
      </c>
      <c r="T108" s="110">
        <v>0</v>
      </c>
      <c r="U108" s="110">
        <v>2</v>
      </c>
      <c r="V108" s="108">
        <f>入力シート③!$B$1</f>
        <v>0</v>
      </c>
    </row>
    <row r="109" spans="1:22" s="108" customFormat="1" ht="12.95" customHeight="1" thickBot="1">
      <c r="A109" s="172">
        <f>入力シート③!C111</f>
        <v>0</v>
      </c>
      <c r="B109" s="171" t="str">
        <f t="shared" si="4"/>
        <v>0</v>
      </c>
      <c r="C109" s="171" t="str">
        <f>IFERROR(VLOOKUP(入力シート③!$B$1,所属!$B$2:$C$56,2,FALSE),"0")</f>
        <v>0</v>
      </c>
      <c r="D109" s="175"/>
      <c r="E109" s="175"/>
      <c r="F109" s="171" t="str">
        <f>入力シート③!A111</f>
        <v/>
      </c>
      <c r="G109" s="171">
        <f>入力シート③!B111</f>
        <v>0</v>
      </c>
      <c r="H109" s="172" t="str">
        <f>IFERROR(VLOOKUP(G109,男子登録②!$P$2:$V$101,4,FALSE),"0")</f>
        <v>0</v>
      </c>
      <c r="I109" s="171">
        <f t="shared" si="6"/>
        <v>0</v>
      </c>
      <c r="J109" s="172" t="str">
        <f>IFERROR(VLOOKUP(G109,男子登録②!$P$2:$V$101,5,FALSE),"0")</f>
        <v>0</v>
      </c>
      <c r="K109" s="172" t="str">
        <f>IFERROR(VLOOKUP(G109,男子登録②!$P$2:$V$101,7,FALSE),"0")</f>
        <v>0</v>
      </c>
      <c r="L109" s="171">
        <v>1</v>
      </c>
      <c r="M109" s="171" t="str">
        <f>IFERROR(VLOOKUP(G109,男子登録②!$P$2:$V$101,3,FALSE),"0")</f>
        <v>0</v>
      </c>
      <c r="N109" s="171" t="str">
        <f>IFERROR(VLOOKUP(G109,男子登録②!$P$2:$V$101,6,FALSE),"0")</f>
        <v>0</v>
      </c>
      <c r="O109" s="175"/>
      <c r="P109" s="173" t="s">
        <v>256</v>
      </c>
      <c r="Q109" s="175"/>
      <c r="R109" s="171" t="str">
        <f>IFERROR(VLOOKUP(A109,種目!$C$2:$D$29,2,FALSE),"0")</f>
        <v>0</v>
      </c>
      <c r="S109" s="171">
        <f>入力シート③!D111</f>
        <v>0</v>
      </c>
      <c r="T109" s="173">
        <v>0</v>
      </c>
      <c r="U109" s="173">
        <v>2</v>
      </c>
      <c r="V109" s="171">
        <f>入力シート③!$B$1</f>
        <v>0</v>
      </c>
    </row>
    <row r="110" spans="1:22" s="108" customFormat="1" ht="12.95" customHeight="1" thickTop="1">
      <c r="A110" s="109">
        <f>入力シート③!E12</f>
        <v>0</v>
      </c>
      <c r="B110" s="108" t="str">
        <f>IFERROR(100000*L110+F110,"0")</f>
        <v>0</v>
      </c>
      <c r="C110" s="108" t="str">
        <f>IFERROR(VLOOKUP(入力シート③!$B$1,所属!$B$2:$C$56,2,FALSE),"0")</f>
        <v>0</v>
      </c>
      <c r="D110" s="176"/>
      <c r="E110" s="176"/>
      <c r="F110" s="108" t="str">
        <f>入力シート③!A12</f>
        <v/>
      </c>
      <c r="G110" s="108">
        <f>入力シート③!B12</f>
        <v>0</v>
      </c>
      <c r="H110" s="109" t="str">
        <f>IFERROR(VLOOKUP(G110,男子登録②!$P$2:$V$101,4,FALSE),"0")</f>
        <v>0</v>
      </c>
      <c r="I110" s="108">
        <f t="shared" ref="I110" si="7">G110</f>
        <v>0</v>
      </c>
      <c r="J110" s="109" t="str">
        <f>IFERROR(VLOOKUP(G110,男子登録②!$P$2:$V$101,5,FALSE),"0")</f>
        <v>0</v>
      </c>
      <c r="K110" s="109" t="str">
        <f>IFERROR(VLOOKUP(G110,男子登録②!$P$2:$V$101,7,FALSE),"0")</f>
        <v>0</v>
      </c>
      <c r="L110" s="108">
        <v>1</v>
      </c>
      <c r="M110" s="108" t="str">
        <f>IFERROR(VLOOKUP(G110,男子登録②!$P$2:$V$101,3,FALSE),"0")</f>
        <v>0</v>
      </c>
      <c r="N110" s="108" t="str">
        <f>IFERROR(VLOOKUP(G110,男子登録②!$P$2:$V$101,6,FALSE),"0")</f>
        <v>0</v>
      </c>
      <c r="O110" s="176"/>
      <c r="P110" s="110" t="s">
        <v>256</v>
      </c>
      <c r="Q110" s="176"/>
      <c r="R110" s="108" t="str">
        <f>IFERROR(VLOOKUP(A110,種目!$C$2:$D$29,2,FALSE),"0")</f>
        <v>0</v>
      </c>
      <c r="S110" s="108">
        <f>入力シート③!F12</f>
        <v>0</v>
      </c>
      <c r="T110" s="110">
        <v>0</v>
      </c>
      <c r="U110" s="110">
        <v>2</v>
      </c>
      <c r="V110" s="108">
        <f>入力シート③!$B$1</f>
        <v>0</v>
      </c>
    </row>
    <row r="111" spans="1:22" s="108" customFormat="1" ht="12.95" customHeight="1">
      <c r="A111" s="109">
        <f>入力シート③!E13</f>
        <v>0</v>
      </c>
      <c r="B111" s="108" t="str">
        <f t="shared" ref="B111:B174" si="8">IFERROR(100000*L111+F111,"0")</f>
        <v>0</v>
      </c>
      <c r="C111" s="108" t="str">
        <f>IFERROR(VLOOKUP(入力シート③!$B$1,所属!$B$2:$C$56,2,FALSE),"0")</f>
        <v>0</v>
      </c>
      <c r="D111" s="176"/>
      <c r="E111" s="176"/>
      <c r="F111" s="108" t="str">
        <f>入力シート③!A13</f>
        <v/>
      </c>
      <c r="G111" s="108">
        <f>入力シート③!B13</f>
        <v>0</v>
      </c>
      <c r="H111" s="109" t="str">
        <f>IFERROR(VLOOKUP(G111,男子登録②!$P$2:$V$101,4,FALSE),"0")</f>
        <v>0</v>
      </c>
      <c r="I111" s="108">
        <f t="shared" ref="I111:I115" si="9">G111</f>
        <v>0</v>
      </c>
      <c r="J111" s="109" t="str">
        <f>IFERROR(VLOOKUP(G111,男子登録②!$P$2:$V$101,5,FALSE),"0")</f>
        <v>0</v>
      </c>
      <c r="K111" s="109" t="str">
        <f>IFERROR(VLOOKUP(G111,男子登録②!$P$2:$V$101,7,FALSE),"0")</f>
        <v>0</v>
      </c>
      <c r="L111" s="108">
        <v>1</v>
      </c>
      <c r="M111" s="108" t="str">
        <f>IFERROR(VLOOKUP(G111,男子登録②!$P$2:$V$101,3,FALSE),"0")</f>
        <v>0</v>
      </c>
      <c r="N111" s="108" t="str">
        <f>IFERROR(VLOOKUP(G111,男子登録②!$P$2:$V$101,6,FALSE),"0")</f>
        <v>0</v>
      </c>
      <c r="O111" s="176"/>
      <c r="P111" s="110" t="s">
        <v>256</v>
      </c>
      <c r="Q111" s="176"/>
      <c r="R111" s="108" t="str">
        <f>IFERROR(VLOOKUP(A111,種目!$C$2:$D$29,2,FALSE),"0")</f>
        <v>0</v>
      </c>
      <c r="S111" s="108">
        <f>入力シート③!F13</f>
        <v>0</v>
      </c>
      <c r="T111" s="110">
        <v>0</v>
      </c>
      <c r="U111" s="110">
        <v>2</v>
      </c>
      <c r="V111" s="108">
        <f>入力シート③!$B$1</f>
        <v>0</v>
      </c>
    </row>
    <row r="112" spans="1:22" s="108" customFormat="1" ht="12.95" customHeight="1">
      <c r="A112" s="109">
        <f>入力シート③!E14</f>
        <v>0</v>
      </c>
      <c r="B112" s="108" t="str">
        <f t="shared" si="8"/>
        <v>0</v>
      </c>
      <c r="C112" s="108" t="str">
        <f>IFERROR(VLOOKUP(入力シート③!$B$1,所属!$B$2:$C$56,2,FALSE),"0")</f>
        <v>0</v>
      </c>
      <c r="D112" s="176"/>
      <c r="E112" s="176"/>
      <c r="F112" s="108" t="str">
        <f>入力シート③!A14</f>
        <v/>
      </c>
      <c r="G112" s="108">
        <f>入力シート③!B14</f>
        <v>0</v>
      </c>
      <c r="H112" s="109" t="str">
        <f>IFERROR(VLOOKUP(G112,男子登録②!$P$2:$V$101,4,FALSE),"0")</f>
        <v>0</v>
      </c>
      <c r="I112" s="108">
        <f t="shared" si="9"/>
        <v>0</v>
      </c>
      <c r="J112" s="109" t="str">
        <f>IFERROR(VLOOKUP(G112,男子登録②!$P$2:$V$101,5,FALSE),"0")</f>
        <v>0</v>
      </c>
      <c r="K112" s="109" t="str">
        <f>IFERROR(VLOOKUP(G112,男子登録②!$P$2:$V$101,7,FALSE),"0")</f>
        <v>0</v>
      </c>
      <c r="L112" s="108">
        <v>1</v>
      </c>
      <c r="M112" s="108" t="str">
        <f>IFERROR(VLOOKUP(G112,男子登録②!$P$2:$V$101,3,FALSE),"0")</f>
        <v>0</v>
      </c>
      <c r="N112" s="108" t="str">
        <f>IFERROR(VLOOKUP(G112,男子登録②!$P$2:$V$101,6,FALSE),"0")</f>
        <v>0</v>
      </c>
      <c r="O112" s="176"/>
      <c r="P112" s="110" t="s">
        <v>256</v>
      </c>
      <c r="Q112" s="176"/>
      <c r="R112" s="108" t="str">
        <f>IFERROR(VLOOKUP(A112,種目!$C$2:$D$29,2,FALSE),"0")</f>
        <v>0</v>
      </c>
      <c r="S112" s="108">
        <f>入力シート③!F14</f>
        <v>0</v>
      </c>
      <c r="T112" s="110">
        <v>0</v>
      </c>
      <c r="U112" s="110">
        <v>2</v>
      </c>
      <c r="V112" s="108">
        <f>入力シート③!$B$1</f>
        <v>0</v>
      </c>
    </row>
    <row r="113" spans="1:22" s="108" customFormat="1" ht="12.95" customHeight="1">
      <c r="A113" s="109">
        <f>入力シート③!E15</f>
        <v>0</v>
      </c>
      <c r="B113" s="108" t="str">
        <f t="shared" si="8"/>
        <v>0</v>
      </c>
      <c r="C113" s="108" t="str">
        <f>IFERROR(VLOOKUP(入力シート③!$B$1,所属!$B$2:$C$56,2,FALSE),"0")</f>
        <v>0</v>
      </c>
      <c r="D113" s="176"/>
      <c r="E113" s="176"/>
      <c r="F113" s="108" t="str">
        <f>入力シート③!A15</f>
        <v/>
      </c>
      <c r="G113" s="108">
        <f>入力シート③!B15</f>
        <v>0</v>
      </c>
      <c r="H113" s="109" t="str">
        <f>IFERROR(VLOOKUP(G113,男子登録②!$P$2:$V$101,4,FALSE),"0")</f>
        <v>0</v>
      </c>
      <c r="I113" s="108">
        <f t="shared" si="9"/>
        <v>0</v>
      </c>
      <c r="J113" s="109" t="str">
        <f>IFERROR(VLOOKUP(G113,男子登録②!$P$2:$V$101,5,FALSE),"0")</f>
        <v>0</v>
      </c>
      <c r="K113" s="109" t="str">
        <f>IFERROR(VLOOKUP(G113,男子登録②!$P$2:$V$101,7,FALSE),"0")</f>
        <v>0</v>
      </c>
      <c r="L113" s="108">
        <v>1</v>
      </c>
      <c r="M113" s="108" t="str">
        <f>IFERROR(VLOOKUP(G113,男子登録②!$P$2:$V$101,3,FALSE),"0")</f>
        <v>0</v>
      </c>
      <c r="N113" s="108" t="str">
        <f>IFERROR(VLOOKUP(G113,男子登録②!$P$2:$V$101,6,FALSE),"0")</f>
        <v>0</v>
      </c>
      <c r="O113" s="176"/>
      <c r="P113" s="110" t="s">
        <v>256</v>
      </c>
      <c r="Q113" s="176"/>
      <c r="R113" s="108" t="str">
        <f>IFERROR(VLOOKUP(A113,種目!$C$2:$D$29,2,FALSE),"0")</f>
        <v>0</v>
      </c>
      <c r="S113" s="108">
        <f>入力シート③!F15</f>
        <v>0</v>
      </c>
      <c r="T113" s="110">
        <v>0</v>
      </c>
      <c r="U113" s="110">
        <v>2</v>
      </c>
      <c r="V113" s="108">
        <f>入力シート③!$B$1</f>
        <v>0</v>
      </c>
    </row>
    <row r="114" spans="1:22" s="108" customFormat="1" ht="12.95" customHeight="1">
      <c r="A114" s="109">
        <f>入力シート③!E16</f>
        <v>0</v>
      </c>
      <c r="B114" s="108" t="str">
        <f t="shared" si="8"/>
        <v>0</v>
      </c>
      <c r="C114" s="108" t="str">
        <f>IFERROR(VLOOKUP(入力シート③!$B$1,所属!$B$2:$C$56,2,FALSE),"0")</f>
        <v>0</v>
      </c>
      <c r="D114" s="176"/>
      <c r="E114" s="176"/>
      <c r="F114" s="108" t="str">
        <f>入力シート③!A16</f>
        <v/>
      </c>
      <c r="G114" s="108">
        <f>入力シート③!B16</f>
        <v>0</v>
      </c>
      <c r="H114" s="109" t="str">
        <f>IFERROR(VLOOKUP(G114,男子登録②!$P$2:$V$101,4,FALSE),"0")</f>
        <v>0</v>
      </c>
      <c r="I114" s="108">
        <f t="shared" si="9"/>
        <v>0</v>
      </c>
      <c r="J114" s="109" t="str">
        <f>IFERROR(VLOOKUP(G114,男子登録②!$P$2:$V$101,5,FALSE),"0")</f>
        <v>0</v>
      </c>
      <c r="K114" s="109" t="str">
        <f>IFERROR(VLOOKUP(G114,男子登録②!$P$2:$V$101,7,FALSE),"0")</f>
        <v>0</v>
      </c>
      <c r="L114" s="108">
        <v>1</v>
      </c>
      <c r="M114" s="108" t="str">
        <f>IFERROR(VLOOKUP(G114,男子登録②!$P$2:$V$101,3,FALSE),"0")</f>
        <v>0</v>
      </c>
      <c r="N114" s="108" t="str">
        <f>IFERROR(VLOOKUP(G114,男子登録②!$P$2:$V$101,6,FALSE),"0")</f>
        <v>0</v>
      </c>
      <c r="O114" s="176"/>
      <c r="P114" s="110" t="s">
        <v>256</v>
      </c>
      <c r="Q114" s="176"/>
      <c r="R114" s="108" t="str">
        <f>IFERROR(VLOOKUP(A114,種目!$C$2:$D$29,2,FALSE),"0")</f>
        <v>0</v>
      </c>
      <c r="S114" s="108">
        <f>入力シート③!F16</f>
        <v>0</v>
      </c>
      <c r="T114" s="110">
        <v>0</v>
      </c>
      <c r="U114" s="110">
        <v>2</v>
      </c>
      <c r="V114" s="108">
        <f>入力シート③!$B$1</f>
        <v>0</v>
      </c>
    </row>
    <row r="115" spans="1:22" s="108" customFormat="1" ht="12.95" customHeight="1">
      <c r="A115" s="109">
        <f>入力シート③!E17</f>
        <v>0</v>
      </c>
      <c r="B115" s="108" t="str">
        <f t="shared" si="8"/>
        <v>0</v>
      </c>
      <c r="C115" s="108" t="str">
        <f>IFERROR(VLOOKUP(入力シート③!$B$1,所属!$B$2:$C$56,2,FALSE),"0")</f>
        <v>0</v>
      </c>
      <c r="D115" s="176"/>
      <c r="E115" s="176"/>
      <c r="F115" s="108" t="str">
        <f>入力シート③!A17</f>
        <v/>
      </c>
      <c r="G115" s="108">
        <f>入力シート③!B17</f>
        <v>0</v>
      </c>
      <c r="H115" s="109" t="str">
        <f>IFERROR(VLOOKUP(G115,男子登録②!$P$2:$V$101,4,FALSE),"0")</f>
        <v>0</v>
      </c>
      <c r="I115" s="108">
        <f t="shared" si="9"/>
        <v>0</v>
      </c>
      <c r="J115" s="109" t="str">
        <f>IFERROR(VLOOKUP(G115,男子登録②!$P$2:$V$101,5,FALSE),"0")</f>
        <v>0</v>
      </c>
      <c r="K115" s="109" t="str">
        <f>IFERROR(VLOOKUP(G115,男子登録②!$P$2:$V$101,7,FALSE),"0")</f>
        <v>0</v>
      </c>
      <c r="L115" s="108">
        <v>1</v>
      </c>
      <c r="M115" s="108" t="str">
        <f>IFERROR(VLOOKUP(G115,男子登録②!$P$2:$V$101,3,FALSE),"0")</f>
        <v>0</v>
      </c>
      <c r="N115" s="108" t="str">
        <f>IFERROR(VLOOKUP(G115,男子登録②!$P$2:$V$101,6,FALSE),"0")</f>
        <v>0</v>
      </c>
      <c r="O115" s="176"/>
      <c r="P115" s="110" t="s">
        <v>256</v>
      </c>
      <c r="Q115" s="176"/>
      <c r="R115" s="108" t="str">
        <f>IFERROR(VLOOKUP(A115,種目!$C$2:$D$29,2,FALSE),"0")</f>
        <v>0</v>
      </c>
      <c r="S115" s="108">
        <f>入力シート③!F17</f>
        <v>0</v>
      </c>
      <c r="T115" s="110">
        <v>0</v>
      </c>
      <c r="U115" s="110">
        <v>2</v>
      </c>
      <c r="V115" s="108">
        <f>入力シート③!$B$1</f>
        <v>0</v>
      </c>
    </row>
    <row r="116" spans="1:22" s="108" customFormat="1" ht="12.95" customHeight="1">
      <c r="A116" s="109">
        <f>入力シート③!E18</f>
        <v>0</v>
      </c>
      <c r="B116" s="108" t="str">
        <f t="shared" si="8"/>
        <v>0</v>
      </c>
      <c r="C116" s="108" t="str">
        <f>IFERROR(VLOOKUP(入力シート③!$B$1,所属!$B$2:$C$56,2,FALSE),"0")</f>
        <v>0</v>
      </c>
      <c r="D116" s="176"/>
      <c r="E116" s="176"/>
      <c r="F116" s="108" t="str">
        <f>入力シート③!A18</f>
        <v/>
      </c>
      <c r="G116" s="108">
        <f>入力シート③!B18</f>
        <v>0</v>
      </c>
      <c r="H116" s="109" t="str">
        <f>IFERROR(VLOOKUP(G116,男子登録②!$P$2:$V$101,4,FALSE),"0")</f>
        <v>0</v>
      </c>
      <c r="I116" s="108">
        <f t="shared" ref="I116:I179" si="10">G116</f>
        <v>0</v>
      </c>
      <c r="J116" s="109" t="str">
        <f>IFERROR(VLOOKUP(G116,男子登録②!$P$2:$V$101,5,FALSE),"0")</f>
        <v>0</v>
      </c>
      <c r="K116" s="109" t="str">
        <f>IFERROR(VLOOKUP(G116,男子登録②!$P$2:$V$101,7,FALSE),"0")</f>
        <v>0</v>
      </c>
      <c r="L116" s="108">
        <v>1</v>
      </c>
      <c r="M116" s="108" t="str">
        <f>IFERROR(VLOOKUP(G116,男子登録②!$P$2:$V$101,3,FALSE),"0")</f>
        <v>0</v>
      </c>
      <c r="N116" s="108" t="str">
        <f>IFERROR(VLOOKUP(G116,男子登録②!$P$2:$V$101,6,FALSE),"0")</f>
        <v>0</v>
      </c>
      <c r="O116" s="176"/>
      <c r="P116" s="110" t="s">
        <v>256</v>
      </c>
      <c r="Q116" s="176"/>
      <c r="R116" s="108" t="str">
        <f>IFERROR(VLOOKUP(A116,種目!$C$2:$D$29,2,FALSE),"0")</f>
        <v>0</v>
      </c>
      <c r="S116" s="108">
        <f>入力シート③!F18</f>
        <v>0</v>
      </c>
      <c r="T116" s="110">
        <v>0</v>
      </c>
      <c r="U116" s="110">
        <v>2</v>
      </c>
      <c r="V116" s="108">
        <f>入力シート③!$B$1</f>
        <v>0</v>
      </c>
    </row>
    <row r="117" spans="1:22" s="108" customFormat="1" ht="12.95" customHeight="1">
      <c r="A117" s="109">
        <f>入力シート③!E19</f>
        <v>0</v>
      </c>
      <c r="B117" s="108" t="str">
        <f t="shared" si="8"/>
        <v>0</v>
      </c>
      <c r="C117" s="108" t="str">
        <f>IFERROR(VLOOKUP(入力シート③!$B$1,所属!$B$2:$C$56,2,FALSE),"0")</f>
        <v>0</v>
      </c>
      <c r="D117" s="176"/>
      <c r="E117" s="176"/>
      <c r="F117" s="108" t="str">
        <f>入力シート③!A19</f>
        <v/>
      </c>
      <c r="G117" s="108">
        <f>入力シート③!B19</f>
        <v>0</v>
      </c>
      <c r="H117" s="109" t="str">
        <f>IFERROR(VLOOKUP(G117,男子登録②!$P$2:$V$101,4,FALSE),"0")</f>
        <v>0</v>
      </c>
      <c r="I117" s="108">
        <f t="shared" si="10"/>
        <v>0</v>
      </c>
      <c r="J117" s="109" t="str">
        <f>IFERROR(VLOOKUP(G117,男子登録②!$P$2:$V$101,5,FALSE),"0")</f>
        <v>0</v>
      </c>
      <c r="K117" s="109" t="str">
        <f>IFERROR(VLOOKUP(G117,男子登録②!$P$2:$V$101,7,FALSE),"0")</f>
        <v>0</v>
      </c>
      <c r="L117" s="108">
        <v>1</v>
      </c>
      <c r="M117" s="108" t="str">
        <f>IFERROR(VLOOKUP(G117,男子登録②!$P$2:$V$101,3,FALSE),"0")</f>
        <v>0</v>
      </c>
      <c r="N117" s="108" t="str">
        <f>IFERROR(VLOOKUP(G117,男子登録②!$P$2:$V$101,6,FALSE),"0")</f>
        <v>0</v>
      </c>
      <c r="O117" s="176"/>
      <c r="P117" s="110" t="s">
        <v>256</v>
      </c>
      <c r="Q117" s="176"/>
      <c r="R117" s="108" t="str">
        <f>IFERROR(VLOOKUP(A117,種目!$C$2:$D$29,2,FALSE),"0")</f>
        <v>0</v>
      </c>
      <c r="S117" s="108">
        <f>入力シート③!F19</f>
        <v>0</v>
      </c>
      <c r="T117" s="110">
        <v>0</v>
      </c>
      <c r="U117" s="110">
        <v>2</v>
      </c>
      <c r="V117" s="108">
        <f>入力シート③!$B$1</f>
        <v>0</v>
      </c>
    </row>
    <row r="118" spans="1:22" s="108" customFormat="1" ht="12.95" customHeight="1">
      <c r="A118" s="109">
        <f>入力シート③!E20</f>
        <v>0</v>
      </c>
      <c r="B118" s="108" t="str">
        <f t="shared" si="8"/>
        <v>0</v>
      </c>
      <c r="C118" s="108" t="str">
        <f>IFERROR(VLOOKUP(入力シート③!$B$1,所属!$B$2:$C$56,2,FALSE),"0")</f>
        <v>0</v>
      </c>
      <c r="D118" s="176"/>
      <c r="E118" s="176"/>
      <c r="F118" s="108" t="str">
        <f>入力シート③!A20</f>
        <v/>
      </c>
      <c r="G118" s="108">
        <f>入力シート③!B20</f>
        <v>0</v>
      </c>
      <c r="H118" s="109" t="str">
        <f>IFERROR(VLOOKUP(G118,男子登録②!$P$2:$V$101,4,FALSE),"0")</f>
        <v>0</v>
      </c>
      <c r="I118" s="108">
        <f t="shared" si="10"/>
        <v>0</v>
      </c>
      <c r="J118" s="109" t="str">
        <f>IFERROR(VLOOKUP(G118,男子登録②!$P$2:$V$101,5,FALSE),"0")</f>
        <v>0</v>
      </c>
      <c r="K118" s="109" t="str">
        <f>IFERROR(VLOOKUP(G118,男子登録②!$P$2:$V$101,7,FALSE),"0")</f>
        <v>0</v>
      </c>
      <c r="L118" s="108">
        <v>1</v>
      </c>
      <c r="M118" s="108" t="str">
        <f>IFERROR(VLOOKUP(G118,男子登録②!$P$2:$V$101,3,FALSE),"0")</f>
        <v>0</v>
      </c>
      <c r="N118" s="108" t="str">
        <f>IFERROR(VLOOKUP(G118,男子登録②!$P$2:$V$101,6,FALSE),"0")</f>
        <v>0</v>
      </c>
      <c r="O118" s="176"/>
      <c r="P118" s="110" t="s">
        <v>256</v>
      </c>
      <c r="Q118" s="176"/>
      <c r="R118" s="108" t="str">
        <f>IFERROR(VLOOKUP(A118,種目!$C$2:$D$29,2,FALSE),"0")</f>
        <v>0</v>
      </c>
      <c r="S118" s="108">
        <f>入力シート③!F20</f>
        <v>0</v>
      </c>
      <c r="T118" s="110">
        <v>0</v>
      </c>
      <c r="U118" s="110">
        <v>2</v>
      </c>
      <c r="V118" s="108">
        <f>入力シート③!$B$1</f>
        <v>0</v>
      </c>
    </row>
    <row r="119" spans="1:22" s="108" customFormat="1" ht="12.95" customHeight="1">
      <c r="A119" s="109">
        <f>入力シート③!E21</f>
        <v>0</v>
      </c>
      <c r="B119" s="108" t="str">
        <f t="shared" si="8"/>
        <v>0</v>
      </c>
      <c r="C119" s="108" t="str">
        <f>IFERROR(VLOOKUP(入力シート③!$B$1,所属!$B$2:$C$56,2,FALSE),"0")</f>
        <v>0</v>
      </c>
      <c r="D119" s="176"/>
      <c r="E119" s="176"/>
      <c r="F119" s="108" t="str">
        <f>入力シート③!A21</f>
        <v/>
      </c>
      <c r="G119" s="108">
        <f>入力シート③!B21</f>
        <v>0</v>
      </c>
      <c r="H119" s="109" t="str">
        <f>IFERROR(VLOOKUP(G119,男子登録②!$P$2:$V$101,4,FALSE),"0")</f>
        <v>0</v>
      </c>
      <c r="I119" s="108">
        <f t="shared" si="10"/>
        <v>0</v>
      </c>
      <c r="J119" s="109" t="str">
        <f>IFERROR(VLOOKUP(G119,男子登録②!$P$2:$V$101,5,FALSE),"0")</f>
        <v>0</v>
      </c>
      <c r="K119" s="109" t="str">
        <f>IFERROR(VLOOKUP(G119,男子登録②!$P$2:$V$101,7,FALSE),"0")</f>
        <v>0</v>
      </c>
      <c r="L119" s="108">
        <v>1</v>
      </c>
      <c r="M119" s="108" t="str">
        <f>IFERROR(VLOOKUP(G119,男子登録②!$P$2:$V$101,3,FALSE),"0")</f>
        <v>0</v>
      </c>
      <c r="N119" s="108" t="str">
        <f>IFERROR(VLOOKUP(G119,男子登録②!$P$2:$V$101,6,FALSE),"0")</f>
        <v>0</v>
      </c>
      <c r="O119" s="176"/>
      <c r="P119" s="110" t="s">
        <v>256</v>
      </c>
      <c r="Q119" s="176"/>
      <c r="R119" s="108" t="str">
        <f>IFERROR(VLOOKUP(A119,種目!$C$2:$D$29,2,FALSE),"0")</f>
        <v>0</v>
      </c>
      <c r="S119" s="108">
        <f>入力シート③!F21</f>
        <v>0</v>
      </c>
      <c r="T119" s="110">
        <v>0</v>
      </c>
      <c r="U119" s="110">
        <v>2</v>
      </c>
      <c r="V119" s="108">
        <f>入力シート③!$B$1</f>
        <v>0</v>
      </c>
    </row>
    <row r="120" spans="1:22" s="108" customFormat="1" ht="12.95" customHeight="1">
      <c r="A120" s="109">
        <f>入力シート③!E22</f>
        <v>0</v>
      </c>
      <c r="B120" s="108" t="str">
        <f t="shared" si="8"/>
        <v>0</v>
      </c>
      <c r="C120" s="108" t="str">
        <f>IFERROR(VLOOKUP(入力シート③!$B$1,所属!$B$2:$C$56,2,FALSE),"0")</f>
        <v>0</v>
      </c>
      <c r="D120" s="176"/>
      <c r="E120" s="176"/>
      <c r="F120" s="108" t="str">
        <f>入力シート③!A22</f>
        <v/>
      </c>
      <c r="G120" s="108">
        <f>入力シート③!B22</f>
        <v>0</v>
      </c>
      <c r="H120" s="109" t="str">
        <f>IFERROR(VLOOKUP(G120,男子登録②!$P$2:$V$101,4,FALSE),"0")</f>
        <v>0</v>
      </c>
      <c r="I120" s="108">
        <f t="shared" si="10"/>
        <v>0</v>
      </c>
      <c r="J120" s="109" t="str">
        <f>IFERROR(VLOOKUP(G120,男子登録②!$P$2:$V$101,5,FALSE),"0")</f>
        <v>0</v>
      </c>
      <c r="K120" s="109" t="str">
        <f>IFERROR(VLOOKUP(G120,男子登録②!$P$2:$V$101,7,FALSE),"0")</f>
        <v>0</v>
      </c>
      <c r="L120" s="108">
        <v>1</v>
      </c>
      <c r="M120" s="108" t="str">
        <f>IFERROR(VLOOKUP(G120,男子登録②!$P$2:$V$101,3,FALSE),"0")</f>
        <v>0</v>
      </c>
      <c r="N120" s="108" t="str">
        <f>IFERROR(VLOOKUP(G120,男子登録②!$P$2:$V$101,6,FALSE),"0")</f>
        <v>0</v>
      </c>
      <c r="O120" s="176"/>
      <c r="P120" s="110" t="s">
        <v>256</v>
      </c>
      <c r="Q120" s="176"/>
      <c r="R120" s="108" t="str">
        <f>IFERROR(VLOOKUP(A120,種目!$C$2:$D$29,2,FALSE),"0")</f>
        <v>0</v>
      </c>
      <c r="S120" s="108">
        <f>入力シート③!F22</f>
        <v>0</v>
      </c>
      <c r="T120" s="110">
        <v>0</v>
      </c>
      <c r="U120" s="110">
        <v>2</v>
      </c>
      <c r="V120" s="108">
        <f>入力シート③!$B$1</f>
        <v>0</v>
      </c>
    </row>
    <row r="121" spans="1:22" s="108" customFormat="1" ht="12.95" customHeight="1">
      <c r="A121" s="109">
        <f>入力シート③!E23</f>
        <v>0</v>
      </c>
      <c r="B121" s="108" t="str">
        <f t="shared" si="8"/>
        <v>0</v>
      </c>
      <c r="C121" s="108" t="str">
        <f>IFERROR(VLOOKUP(入力シート③!$B$1,所属!$B$2:$C$56,2,FALSE),"0")</f>
        <v>0</v>
      </c>
      <c r="D121" s="176"/>
      <c r="E121" s="176"/>
      <c r="F121" s="108" t="str">
        <f>入力シート③!A23</f>
        <v/>
      </c>
      <c r="G121" s="108">
        <f>入力シート③!B23</f>
        <v>0</v>
      </c>
      <c r="H121" s="109" t="str">
        <f>IFERROR(VLOOKUP(G121,男子登録②!$P$2:$V$101,4,FALSE),"0")</f>
        <v>0</v>
      </c>
      <c r="I121" s="108">
        <f t="shared" si="10"/>
        <v>0</v>
      </c>
      <c r="J121" s="109" t="str">
        <f>IFERROR(VLOOKUP(G121,男子登録②!$P$2:$V$101,5,FALSE),"0")</f>
        <v>0</v>
      </c>
      <c r="K121" s="109" t="str">
        <f>IFERROR(VLOOKUP(G121,男子登録②!$P$2:$V$101,7,FALSE),"0")</f>
        <v>0</v>
      </c>
      <c r="L121" s="108">
        <v>1</v>
      </c>
      <c r="M121" s="108" t="str">
        <f>IFERROR(VLOOKUP(G121,男子登録②!$P$2:$V$101,3,FALSE),"0")</f>
        <v>0</v>
      </c>
      <c r="N121" s="108" t="str">
        <f>IFERROR(VLOOKUP(G121,男子登録②!$P$2:$V$101,6,FALSE),"0")</f>
        <v>0</v>
      </c>
      <c r="O121" s="176"/>
      <c r="P121" s="110" t="s">
        <v>256</v>
      </c>
      <c r="Q121" s="176"/>
      <c r="R121" s="108" t="str">
        <f>IFERROR(VLOOKUP(A121,種目!$C$2:$D$29,2,FALSE),"0")</f>
        <v>0</v>
      </c>
      <c r="S121" s="108">
        <f>入力シート③!F23</f>
        <v>0</v>
      </c>
      <c r="T121" s="110">
        <v>0</v>
      </c>
      <c r="U121" s="110">
        <v>2</v>
      </c>
      <c r="V121" s="108">
        <f>入力シート③!$B$1</f>
        <v>0</v>
      </c>
    </row>
    <row r="122" spans="1:22" s="108" customFormat="1" ht="12.95" customHeight="1">
      <c r="A122" s="109">
        <f>入力シート③!E24</f>
        <v>0</v>
      </c>
      <c r="B122" s="108" t="str">
        <f t="shared" si="8"/>
        <v>0</v>
      </c>
      <c r="C122" s="108" t="str">
        <f>IFERROR(VLOOKUP(入力シート③!$B$1,所属!$B$2:$C$56,2,FALSE),"0")</f>
        <v>0</v>
      </c>
      <c r="D122" s="176"/>
      <c r="E122" s="176"/>
      <c r="F122" s="108" t="str">
        <f>入力シート③!A24</f>
        <v/>
      </c>
      <c r="G122" s="108">
        <f>入力シート③!B24</f>
        <v>0</v>
      </c>
      <c r="H122" s="109" t="str">
        <f>IFERROR(VLOOKUP(G122,男子登録②!$P$2:$V$101,4,FALSE),"0")</f>
        <v>0</v>
      </c>
      <c r="I122" s="108">
        <f t="shared" si="10"/>
        <v>0</v>
      </c>
      <c r="J122" s="109" t="str">
        <f>IFERROR(VLOOKUP(G122,男子登録②!$P$2:$V$101,5,FALSE),"0")</f>
        <v>0</v>
      </c>
      <c r="K122" s="109" t="str">
        <f>IFERROR(VLOOKUP(G122,男子登録②!$P$2:$V$101,7,FALSE),"0")</f>
        <v>0</v>
      </c>
      <c r="L122" s="108">
        <v>1</v>
      </c>
      <c r="M122" s="108" t="str">
        <f>IFERROR(VLOOKUP(G122,男子登録②!$P$2:$V$101,3,FALSE),"0")</f>
        <v>0</v>
      </c>
      <c r="N122" s="108" t="str">
        <f>IFERROR(VLOOKUP(G122,男子登録②!$P$2:$V$101,6,FALSE),"0")</f>
        <v>0</v>
      </c>
      <c r="O122" s="176"/>
      <c r="P122" s="110" t="s">
        <v>256</v>
      </c>
      <c r="Q122" s="176"/>
      <c r="R122" s="108" t="str">
        <f>IFERROR(VLOOKUP(A122,種目!$C$2:$D$29,2,FALSE),"0")</f>
        <v>0</v>
      </c>
      <c r="S122" s="108">
        <f>入力シート③!F24</f>
        <v>0</v>
      </c>
      <c r="T122" s="110">
        <v>0</v>
      </c>
      <c r="U122" s="110">
        <v>2</v>
      </c>
      <c r="V122" s="108">
        <f>入力シート③!$B$1</f>
        <v>0</v>
      </c>
    </row>
    <row r="123" spans="1:22" s="108" customFormat="1" ht="12.95" customHeight="1">
      <c r="A123" s="109">
        <f>入力シート③!E25</f>
        <v>0</v>
      </c>
      <c r="B123" s="108" t="str">
        <f t="shared" si="8"/>
        <v>0</v>
      </c>
      <c r="C123" s="108" t="str">
        <f>IFERROR(VLOOKUP(入力シート③!$B$1,所属!$B$2:$C$56,2,FALSE),"0")</f>
        <v>0</v>
      </c>
      <c r="D123" s="176"/>
      <c r="E123" s="176"/>
      <c r="F123" s="108" t="str">
        <f>入力シート③!A25</f>
        <v/>
      </c>
      <c r="G123" s="108">
        <f>入力シート③!B25</f>
        <v>0</v>
      </c>
      <c r="H123" s="109" t="str">
        <f>IFERROR(VLOOKUP(G123,男子登録②!$P$2:$V$101,4,FALSE),"0")</f>
        <v>0</v>
      </c>
      <c r="I123" s="108">
        <f t="shared" si="10"/>
        <v>0</v>
      </c>
      <c r="J123" s="109" t="str">
        <f>IFERROR(VLOOKUP(G123,男子登録②!$P$2:$V$101,5,FALSE),"0")</f>
        <v>0</v>
      </c>
      <c r="K123" s="109" t="str">
        <f>IFERROR(VLOOKUP(G123,男子登録②!$P$2:$V$101,7,FALSE),"0")</f>
        <v>0</v>
      </c>
      <c r="L123" s="108">
        <v>1</v>
      </c>
      <c r="M123" s="108" t="str">
        <f>IFERROR(VLOOKUP(G123,男子登録②!$P$2:$V$101,3,FALSE),"0")</f>
        <v>0</v>
      </c>
      <c r="N123" s="108" t="str">
        <f>IFERROR(VLOOKUP(G123,男子登録②!$P$2:$V$101,6,FALSE),"0")</f>
        <v>0</v>
      </c>
      <c r="O123" s="176"/>
      <c r="P123" s="110" t="s">
        <v>256</v>
      </c>
      <c r="Q123" s="176"/>
      <c r="R123" s="108" t="str">
        <f>IFERROR(VLOOKUP(A123,種目!$C$2:$D$29,2,FALSE),"0")</f>
        <v>0</v>
      </c>
      <c r="S123" s="108">
        <f>入力シート③!F25</f>
        <v>0</v>
      </c>
      <c r="T123" s="110">
        <v>0</v>
      </c>
      <c r="U123" s="110">
        <v>2</v>
      </c>
      <c r="V123" s="108">
        <f>入力シート③!$B$1</f>
        <v>0</v>
      </c>
    </row>
    <row r="124" spans="1:22" s="108" customFormat="1" ht="12.95" customHeight="1">
      <c r="A124" s="109">
        <f>入力シート③!E26</f>
        <v>0</v>
      </c>
      <c r="B124" s="108" t="str">
        <f t="shared" si="8"/>
        <v>0</v>
      </c>
      <c r="C124" s="108" t="str">
        <f>IFERROR(VLOOKUP(入力シート③!$B$1,所属!$B$2:$C$56,2,FALSE),"0")</f>
        <v>0</v>
      </c>
      <c r="D124" s="176"/>
      <c r="E124" s="176"/>
      <c r="F124" s="108" t="str">
        <f>入力シート③!A26</f>
        <v/>
      </c>
      <c r="G124" s="108">
        <f>入力シート③!B26</f>
        <v>0</v>
      </c>
      <c r="H124" s="109" t="str">
        <f>IFERROR(VLOOKUP(G124,男子登録②!$P$2:$V$101,4,FALSE),"0")</f>
        <v>0</v>
      </c>
      <c r="I124" s="108">
        <f t="shared" si="10"/>
        <v>0</v>
      </c>
      <c r="J124" s="109" t="str">
        <f>IFERROR(VLOOKUP(G124,男子登録②!$P$2:$V$101,5,FALSE),"0")</f>
        <v>0</v>
      </c>
      <c r="K124" s="109" t="str">
        <f>IFERROR(VLOOKUP(G124,男子登録②!$P$2:$V$101,7,FALSE),"0")</f>
        <v>0</v>
      </c>
      <c r="L124" s="108">
        <v>1</v>
      </c>
      <c r="M124" s="108" t="str">
        <f>IFERROR(VLOOKUP(G124,男子登録②!$P$2:$V$101,3,FALSE),"0")</f>
        <v>0</v>
      </c>
      <c r="N124" s="108" t="str">
        <f>IFERROR(VLOOKUP(G124,男子登録②!$P$2:$V$101,6,FALSE),"0")</f>
        <v>0</v>
      </c>
      <c r="O124" s="176"/>
      <c r="P124" s="110" t="s">
        <v>256</v>
      </c>
      <c r="Q124" s="176"/>
      <c r="R124" s="108" t="str">
        <f>IFERROR(VLOOKUP(A124,種目!$C$2:$D$29,2,FALSE),"0")</f>
        <v>0</v>
      </c>
      <c r="S124" s="108">
        <f>入力シート③!F26</f>
        <v>0</v>
      </c>
      <c r="T124" s="110">
        <v>0</v>
      </c>
      <c r="U124" s="110">
        <v>2</v>
      </c>
      <c r="V124" s="108">
        <f>入力シート③!$B$1</f>
        <v>0</v>
      </c>
    </row>
    <row r="125" spans="1:22" s="108" customFormat="1" ht="12.95" customHeight="1">
      <c r="A125" s="109">
        <f>入力シート③!E27</f>
        <v>0</v>
      </c>
      <c r="B125" s="108" t="str">
        <f t="shared" si="8"/>
        <v>0</v>
      </c>
      <c r="C125" s="108" t="str">
        <f>IFERROR(VLOOKUP(入力シート③!$B$1,所属!$B$2:$C$56,2,FALSE),"0")</f>
        <v>0</v>
      </c>
      <c r="D125" s="176"/>
      <c r="E125" s="176"/>
      <c r="F125" s="108" t="str">
        <f>入力シート③!A27</f>
        <v/>
      </c>
      <c r="G125" s="108">
        <f>入力シート③!B27</f>
        <v>0</v>
      </c>
      <c r="H125" s="109" t="str">
        <f>IFERROR(VLOOKUP(G125,男子登録②!$P$2:$V$101,4,FALSE),"0")</f>
        <v>0</v>
      </c>
      <c r="I125" s="108">
        <f t="shared" si="10"/>
        <v>0</v>
      </c>
      <c r="J125" s="109" t="str">
        <f>IFERROR(VLOOKUP(G125,男子登録②!$P$2:$V$101,5,FALSE),"0")</f>
        <v>0</v>
      </c>
      <c r="K125" s="109" t="str">
        <f>IFERROR(VLOOKUP(G125,男子登録②!$P$2:$V$101,7,FALSE),"0")</f>
        <v>0</v>
      </c>
      <c r="L125" s="108">
        <v>1</v>
      </c>
      <c r="M125" s="108" t="str">
        <f>IFERROR(VLOOKUP(G125,男子登録②!$P$2:$V$101,3,FALSE),"0")</f>
        <v>0</v>
      </c>
      <c r="N125" s="108" t="str">
        <f>IFERROR(VLOOKUP(G125,男子登録②!$P$2:$V$101,6,FALSE),"0")</f>
        <v>0</v>
      </c>
      <c r="O125" s="176"/>
      <c r="P125" s="110" t="s">
        <v>256</v>
      </c>
      <c r="Q125" s="176"/>
      <c r="R125" s="108" t="str">
        <f>IFERROR(VLOOKUP(A125,種目!$C$2:$D$29,2,FALSE),"0")</f>
        <v>0</v>
      </c>
      <c r="S125" s="108">
        <f>入力シート③!F27</f>
        <v>0</v>
      </c>
      <c r="T125" s="110">
        <v>0</v>
      </c>
      <c r="U125" s="110">
        <v>2</v>
      </c>
      <c r="V125" s="108">
        <f>入力シート③!$B$1</f>
        <v>0</v>
      </c>
    </row>
    <row r="126" spans="1:22" s="108" customFormat="1" ht="12.95" customHeight="1">
      <c r="A126" s="109">
        <f>入力シート③!E28</f>
        <v>0</v>
      </c>
      <c r="B126" s="108" t="str">
        <f t="shared" si="8"/>
        <v>0</v>
      </c>
      <c r="C126" s="108" t="str">
        <f>IFERROR(VLOOKUP(入力シート③!$B$1,所属!$B$2:$C$56,2,FALSE),"0")</f>
        <v>0</v>
      </c>
      <c r="D126" s="176"/>
      <c r="E126" s="176"/>
      <c r="F126" s="108" t="str">
        <f>入力シート③!A28</f>
        <v/>
      </c>
      <c r="G126" s="108">
        <f>入力シート③!B28</f>
        <v>0</v>
      </c>
      <c r="H126" s="109" t="str">
        <f>IFERROR(VLOOKUP(G126,男子登録②!$P$2:$V$101,4,FALSE),"0")</f>
        <v>0</v>
      </c>
      <c r="I126" s="108">
        <f t="shared" si="10"/>
        <v>0</v>
      </c>
      <c r="J126" s="109" t="str">
        <f>IFERROR(VLOOKUP(G126,男子登録②!$P$2:$V$101,5,FALSE),"0")</f>
        <v>0</v>
      </c>
      <c r="K126" s="109" t="str">
        <f>IFERROR(VLOOKUP(G126,男子登録②!$P$2:$V$101,7,FALSE),"0")</f>
        <v>0</v>
      </c>
      <c r="L126" s="108">
        <v>1</v>
      </c>
      <c r="M126" s="108" t="str">
        <f>IFERROR(VLOOKUP(G126,男子登録②!$P$2:$V$101,3,FALSE),"0")</f>
        <v>0</v>
      </c>
      <c r="N126" s="108" t="str">
        <f>IFERROR(VLOOKUP(G126,男子登録②!$P$2:$V$101,6,FALSE),"0")</f>
        <v>0</v>
      </c>
      <c r="O126" s="176"/>
      <c r="P126" s="110" t="s">
        <v>256</v>
      </c>
      <c r="Q126" s="176"/>
      <c r="R126" s="108" t="str">
        <f>IFERROR(VLOOKUP(A126,種目!$C$2:$D$29,2,FALSE),"0")</f>
        <v>0</v>
      </c>
      <c r="S126" s="108">
        <f>入力シート③!F28</f>
        <v>0</v>
      </c>
      <c r="T126" s="110">
        <v>0</v>
      </c>
      <c r="U126" s="110">
        <v>2</v>
      </c>
      <c r="V126" s="108">
        <f>入力シート③!$B$1</f>
        <v>0</v>
      </c>
    </row>
    <row r="127" spans="1:22" s="108" customFormat="1" ht="12.95" customHeight="1">
      <c r="A127" s="109">
        <f>入力シート③!E29</f>
        <v>0</v>
      </c>
      <c r="B127" s="108" t="str">
        <f t="shared" si="8"/>
        <v>0</v>
      </c>
      <c r="C127" s="108" t="str">
        <f>IFERROR(VLOOKUP(入力シート③!$B$1,所属!$B$2:$C$56,2,FALSE),"0")</f>
        <v>0</v>
      </c>
      <c r="D127" s="176"/>
      <c r="E127" s="176"/>
      <c r="F127" s="108" t="str">
        <f>入力シート③!A29</f>
        <v/>
      </c>
      <c r="G127" s="108">
        <f>入力シート③!B29</f>
        <v>0</v>
      </c>
      <c r="H127" s="109" t="str">
        <f>IFERROR(VLOOKUP(G127,男子登録②!$P$2:$V$101,4,FALSE),"0")</f>
        <v>0</v>
      </c>
      <c r="I127" s="108">
        <f t="shared" si="10"/>
        <v>0</v>
      </c>
      <c r="J127" s="109" t="str">
        <f>IFERROR(VLOOKUP(G127,男子登録②!$P$2:$V$101,5,FALSE),"0")</f>
        <v>0</v>
      </c>
      <c r="K127" s="109" t="str">
        <f>IFERROR(VLOOKUP(G127,男子登録②!$P$2:$V$101,7,FALSE),"0")</f>
        <v>0</v>
      </c>
      <c r="L127" s="108">
        <v>1</v>
      </c>
      <c r="M127" s="108" t="str">
        <f>IFERROR(VLOOKUP(G127,男子登録②!$P$2:$V$101,3,FALSE),"0")</f>
        <v>0</v>
      </c>
      <c r="N127" s="108" t="str">
        <f>IFERROR(VLOOKUP(G127,男子登録②!$P$2:$V$101,6,FALSE),"0")</f>
        <v>0</v>
      </c>
      <c r="O127" s="176"/>
      <c r="P127" s="110" t="s">
        <v>256</v>
      </c>
      <c r="Q127" s="176"/>
      <c r="R127" s="108" t="str">
        <f>IFERROR(VLOOKUP(A127,種目!$C$2:$D$29,2,FALSE),"0")</f>
        <v>0</v>
      </c>
      <c r="S127" s="108">
        <f>入力シート③!F29</f>
        <v>0</v>
      </c>
      <c r="T127" s="110">
        <v>0</v>
      </c>
      <c r="U127" s="110">
        <v>2</v>
      </c>
      <c r="V127" s="108">
        <f>入力シート③!$B$1</f>
        <v>0</v>
      </c>
    </row>
    <row r="128" spans="1:22" s="108" customFormat="1" ht="12.95" customHeight="1">
      <c r="A128" s="109">
        <f>入力シート③!E30</f>
        <v>0</v>
      </c>
      <c r="B128" s="108" t="str">
        <f t="shared" si="8"/>
        <v>0</v>
      </c>
      <c r="C128" s="108" t="str">
        <f>IFERROR(VLOOKUP(入力シート③!$B$1,所属!$B$2:$C$56,2,FALSE),"0")</f>
        <v>0</v>
      </c>
      <c r="D128" s="176"/>
      <c r="E128" s="176"/>
      <c r="F128" s="108" t="str">
        <f>入力シート③!A30</f>
        <v/>
      </c>
      <c r="G128" s="108">
        <f>入力シート③!B30</f>
        <v>0</v>
      </c>
      <c r="H128" s="109" t="str">
        <f>IFERROR(VLOOKUP(G128,男子登録②!$P$2:$V$101,4,FALSE),"0")</f>
        <v>0</v>
      </c>
      <c r="I128" s="108">
        <f t="shared" si="10"/>
        <v>0</v>
      </c>
      <c r="J128" s="109" t="str">
        <f>IFERROR(VLOOKUP(G128,男子登録②!$P$2:$V$101,5,FALSE),"0")</f>
        <v>0</v>
      </c>
      <c r="K128" s="109" t="str">
        <f>IFERROR(VLOOKUP(G128,男子登録②!$P$2:$V$101,7,FALSE),"0")</f>
        <v>0</v>
      </c>
      <c r="L128" s="108">
        <v>1</v>
      </c>
      <c r="M128" s="108" t="str">
        <f>IFERROR(VLOOKUP(G128,男子登録②!$P$2:$V$101,3,FALSE),"0")</f>
        <v>0</v>
      </c>
      <c r="N128" s="108" t="str">
        <f>IFERROR(VLOOKUP(G128,男子登録②!$P$2:$V$101,6,FALSE),"0")</f>
        <v>0</v>
      </c>
      <c r="O128" s="176"/>
      <c r="P128" s="110" t="s">
        <v>256</v>
      </c>
      <c r="Q128" s="176"/>
      <c r="R128" s="108" t="str">
        <f>IFERROR(VLOOKUP(A128,種目!$C$2:$D$29,2,FALSE),"0")</f>
        <v>0</v>
      </c>
      <c r="S128" s="108">
        <f>入力シート③!F30</f>
        <v>0</v>
      </c>
      <c r="T128" s="110">
        <v>0</v>
      </c>
      <c r="U128" s="110">
        <v>2</v>
      </c>
      <c r="V128" s="108">
        <f>入力シート③!$B$1</f>
        <v>0</v>
      </c>
    </row>
    <row r="129" spans="1:22" s="108" customFormat="1" ht="12.95" customHeight="1">
      <c r="A129" s="109">
        <f>入力シート③!E31</f>
        <v>0</v>
      </c>
      <c r="B129" s="108" t="str">
        <f t="shared" si="8"/>
        <v>0</v>
      </c>
      <c r="C129" s="108" t="str">
        <f>IFERROR(VLOOKUP(入力シート③!$B$1,所属!$B$2:$C$56,2,FALSE),"0")</f>
        <v>0</v>
      </c>
      <c r="D129" s="176"/>
      <c r="E129" s="176"/>
      <c r="F129" s="108" t="str">
        <f>入力シート③!A31</f>
        <v/>
      </c>
      <c r="G129" s="108">
        <f>入力シート③!B31</f>
        <v>0</v>
      </c>
      <c r="H129" s="109" t="str">
        <f>IFERROR(VLOOKUP(G129,男子登録②!$P$2:$V$101,4,FALSE),"0")</f>
        <v>0</v>
      </c>
      <c r="I129" s="108">
        <f t="shared" si="10"/>
        <v>0</v>
      </c>
      <c r="J129" s="109" t="str">
        <f>IFERROR(VLOOKUP(G129,男子登録②!$P$2:$V$101,5,FALSE),"0")</f>
        <v>0</v>
      </c>
      <c r="K129" s="109" t="str">
        <f>IFERROR(VLOOKUP(G129,男子登録②!$P$2:$V$101,7,FALSE),"0")</f>
        <v>0</v>
      </c>
      <c r="L129" s="108">
        <v>1</v>
      </c>
      <c r="M129" s="108" t="str">
        <f>IFERROR(VLOOKUP(G129,男子登録②!$P$2:$V$101,3,FALSE),"0")</f>
        <v>0</v>
      </c>
      <c r="N129" s="108" t="str">
        <f>IFERROR(VLOOKUP(G129,男子登録②!$P$2:$V$101,6,FALSE),"0")</f>
        <v>0</v>
      </c>
      <c r="O129" s="176"/>
      <c r="P129" s="110" t="s">
        <v>256</v>
      </c>
      <c r="Q129" s="176"/>
      <c r="R129" s="108" t="str">
        <f>IFERROR(VLOOKUP(A129,種目!$C$2:$D$29,2,FALSE),"0")</f>
        <v>0</v>
      </c>
      <c r="S129" s="108">
        <f>入力シート③!F31</f>
        <v>0</v>
      </c>
      <c r="T129" s="110">
        <v>0</v>
      </c>
      <c r="U129" s="110">
        <v>2</v>
      </c>
      <c r="V129" s="108">
        <f>入力シート③!$B$1</f>
        <v>0</v>
      </c>
    </row>
    <row r="130" spans="1:22" s="108" customFormat="1" ht="12.95" customHeight="1">
      <c r="A130" s="109">
        <f>入力シート③!E32</f>
        <v>0</v>
      </c>
      <c r="B130" s="108" t="str">
        <f t="shared" si="8"/>
        <v>0</v>
      </c>
      <c r="C130" s="108" t="str">
        <f>IFERROR(VLOOKUP(入力シート③!$B$1,所属!$B$2:$C$56,2,FALSE),"0")</f>
        <v>0</v>
      </c>
      <c r="D130" s="176"/>
      <c r="E130" s="176"/>
      <c r="F130" s="108" t="str">
        <f>入力シート③!A32</f>
        <v/>
      </c>
      <c r="G130" s="108">
        <f>入力シート③!B32</f>
        <v>0</v>
      </c>
      <c r="H130" s="109" t="str">
        <f>IFERROR(VLOOKUP(G130,男子登録②!$P$2:$V$101,4,FALSE),"0")</f>
        <v>0</v>
      </c>
      <c r="I130" s="108">
        <f t="shared" si="10"/>
        <v>0</v>
      </c>
      <c r="J130" s="109" t="str">
        <f>IFERROR(VLOOKUP(G130,男子登録②!$P$2:$V$101,5,FALSE),"0")</f>
        <v>0</v>
      </c>
      <c r="K130" s="109" t="str">
        <f>IFERROR(VLOOKUP(G130,男子登録②!$P$2:$V$101,7,FALSE),"0")</f>
        <v>0</v>
      </c>
      <c r="L130" s="108">
        <v>1</v>
      </c>
      <c r="M130" s="108" t="str">
        <f>IFERROR(VLOOKUP(G130,男子登録②!$P$2:$V$101,3,FALSE),"0")</f>
        <v>0</v>
      </c>
      <c r="N130" s="108" t="str">
        <f>IFERROR(VLOOKUP(G130,男子登録②!$P$2:$V$101,6,FALSE),"0")</f>
        <v>0</v>
      </c>
      <c r="O130" s="176"/>
      <c r="P130" s="110" t="s">
        <v>256</v>
      </c>
      <c r="Q130" s="176"/>
      <c r="R130" s="108" t="str">
        <f>IFERROR(VLOOKUP(A130,種目!$C$2:$D$29,2,FALSE),"0")</f>
        <v>0</v>
      </c>
      <c r="S130" s="108">
        <f>入力シート③!F32</f>
        <v>0</v>
      </c>
      <c r="T130" s="110">
        <v>0</v>
      </c>
      <c r="U130" s="110">
        <v>2</v>
      </c>
      <c r="V130" s="108">
        <f>入力シート③!$B$1</f>
        <v>0</v>
      </c>
    </row>
    <row r="131" spans="1:22" s="108" customFormat="1" ht="12.95" customHeight="1">
      <c r="A131" s="109">
        <f>入力シート③!E33</f>
        <v>0</v>
      </c>
      <c r="B131" s="108" t="str">
        <f t="shared" si="8"/>
        <v>0</v>
      </c>
      <c r="C131" s="108" t="str">
        <f>IFERROR(VLOOKUP(入力シート③!$B$1,所属!$B$2:$C$56,2,FALSE),"0")</f>
        <v>0</v>
      </c>
      <c r="D131" s="176"/>
      <c r="E131" s="176"/>
      <c r="F131" s="108" t="str">
        <f>入力シート③!A33</f>
        <v/>
      </c>
      <c r="G131" s="108">
        <f>入力シート③!B33</f>
        <v>0</v>
      </c>
      <c r="H131" s="109" t="str">
        <f>IFERROR(VLOOKUP(G131,男子登録②!$P$2:$V$101,4,FALSE),"0")</f>
        <v>0</v>
      </c>
      <c r="I131" s="108">
        <f t="shared" si="10"/>
        <v>0</v>
      </c>
      <c r="J131" s="109" t="str">
        <f>IFERROR(VLOOKUP(G131,男子登録②!$P$2:$V$101,5,FALSE),"0")</f>
        <v>0</v>
      </c>
      <c r="K131" s="109" t="str">
        <f>IFERROR(VLOOKUP(G131,男子登録②!$P$2:$V$101,7,FALSE),"0")</f>
        <v>0</v>
      </c>
      <c r="L131" s="108">
        <v>1</v>
      </c>
      <c r="M131" s="108" t="str">
        <f>IFERROR(VLOOKUP(G131,男子登録②!$P$2:$V$101,3,FALSE),"0")</f>
        <v>0</v>
      </c>
      <c r="N131" s="108" t="str">
        <f>IFERROR(VLOOKUP(G131,男子登録②!$P$2:$V$101,6,FALSE),"0")</f>
        <v>0</v>
      </c>
      <c r="O131" s="176"/>
      <c r="P131" s="110" t="s">
        <v>256</v>
      </c>
      <c r="Q131" s="176"/>
      <c r="R131" s="108" t="str">
        <f>IFERROR(VLOOKUP(A131,種目!$C$2:$D$29,2,FALSE),"0")</f>
        <v>0</v>
      </c>
      <c r="S131" s="108">
        <f>入力シート③!F33</f>
        <v>0</v>
      </c>
      <c r="T131" s="110">
        <v>0</v>
      </c>
      <c r="U131" s="110">
        <v>2</v>
      </c>
      <c r="V131" s="108">
        <f>入力シート③!$B$1</f>
        <v>0</v>
      </c>
    </row>
    <row r="132" spans="1:22" s="108" customFormat="1" ht="12.95" customHeight="1">
      <c r="A132" s="109">
        <f>入力シート③!E34</f>
        <v>0</v>
      </c>
      <c r="B132" s="108" t="str">
        <f t="shared" si="8"/>
        <v>0</v>
      </c>
      <c r="C132" s="108" t="str">
        <f>IFERROR(VLOOKUP(入力シート③!$B$1,所属!$B$2:$C$56,2,FALSE),"0")</f>
        <v>0</v>
      </c>
      <c r="D132" s="176"/>
      <c r="E132" s="176"/>
      <c r="F132" s="108" t="str">
        <f>入力シート③!A34</f>
        <v/>
      </c>
      <c r="G132" s="108">
        <f>入力シート③!B34</f>
        <v>0</v>
      </c>
      <c r="H132" s="109" t="str">
        <f>IFERROR(VLOOKUP(G132,男子登録②!$P$2:$V$101,4,FALSE),"0")</f>
        <v>0</v>
      </c>
      <c r="I132" s="108">
        <f t="shared" si="10"/>
        <v>0</v>
      </c>
      <c r="J132" s="109" t="str">
        <f>IFERROR(VLOOKUP(G132,男子登録②!$P$2:$V$101,5,FALSE),"0")</f>
        <v>0</v>
      </c>
      <c r="K132" s="109" t="str">
        <f>IFERROR(VLOOKUP(G132,男子登録②!$P$2:$V$101,7,FALSE),"0")</f>
        <v>0</v>
      </c>
      <c r="L132" s="108">
        <v>1</v>
      </c>
      <c r="M132" s="108" t="str">
        <f>IFERROR(VLOOKUP(G132,男子登録②!$P$2:$V$101,3,FALSE),"0")</f>
        <v>0</v>
      </c>
      <c r="N132" s="108" t="str">
        <f>IFERROR(VLOOKUP(G132,男子登録②!$P$2:$V$101,6,FALSE),"0")</f>
        <v>0</v>
      </c>
      <c r="O132" s="176"/>
      <c r="P132" s="110" t="s">
        <v>256</v>
      </c>
      <c r="Q132" s="176"/>
      <c r="R132" s="108" t="str">
        <f>IFERROR(VLOOKUP(A132,種目!$C$2:$D$29,2,FALSE),"0")</f>
        <v>0</v>
      </c>
      <c r="S132" s="108">
        <f>入力シート③!F34</f>
        <v>0</v>
      </c>
      <c r="T132" s="110">
        <v>0</v>
      </c>
      <c r="U132" s="110">
        <v>2</v>
      </c>
      <c r="V132" s="108">
        <f>入力シート③!$B$1</f>
        <v>0</v>
      </c>
    </row>
    <row r="133" spans="1:22" s="108" customFormat="1" ht="12.95" customHeight="1">
      <c r="A133" s="109">
        <f>入力シート③!E35</f>
        <v>0</v>
      </c>
      <c r="B133" s="108" t="str">
        <f t="shared" si="8"/>
        <v>0</v>
      </c>
      <c r="C133" s="108" t="str">
        <f>IFERROR(VLOOKUP(入力シート③!$B$1,所属!$B$2:$C$56,2,FALSE),"0")</f>
        <v>0</v>
      </c>
      <c r="D133" s="176"/>
      <c r="E133" s="176"/>
      <c r="F133" s="108" t="str">
        <f>入力シート③!A35</f>
        <v/>
      </c>
      <c r="G133" s="108">
        <f>入力シート③!B35</f>
        <v>0</v>
      </c>
      <c r="H133" s="109" t="str">
        <f>IFERROR(VLOOKUP(G133,男子登録②!$P$2:$V$101,4,FALSE),"0")</f>
        <v>0</v>
      </c>
      <c r="I133" s="108">
        <f t="shared" si="10"/>
        <v>0</v>
      </c>
      <c r="J133" s="109" t="str">
        <f>IFERROR(VLOOKUP(G133,男子登録②!$P$2:$V$101,5,FALSE),"0")</f>
        <v>0</v>
      </c>
      <c r="K133" s="109" t="str">
        <f>IFERROR(VLOOKUP(G133,男子登録②!$P$2:$V$101,7,FALSE),"0")</f>
        <v>0</v>
      </c>
      <c r="L133" s="108">
        <v>1</v>
      </c>
      <c r="M133" s="108" t="str">
        <f>IFERROR(VLOOKUP(G133,男子登録②!$P$2:$V$101,3,FALSE),"0")</f>
        <v>0</v>
      </c>
      <c r="N133" s="108" t="str">
        <f>IFERROR(VLOOKUP(G133,男子登録②!$P$2:$V$101,6,FALSE),"0")</f>
        <v>0</v>
      </c>
      <c r="O133" s="176"/>
      <c r="P133" s="110" t="s">
        <v>256</v>
      </c>
      <c r="Q133" s="176"/>
      <c r="R133" s="108" t="str">
        <f>IFERROR(VLOOKUP(A133,種目!$C$2:$D$29,2,FALSE),"0")</f>
        <v>0</v>
      </c>
      <c r="S133" s="108">
        <f>入力シート③!F35</f>
        <v>0</v>
      </c>
      <c r="T133" s="110">
        <v>0</v>
      </c>
      <c r="U133" s="110">
        <v>2</v>
      </c>
      <c r="V133" s="108">
        <f>入力シート③!$B$1</f>
        <v>0</v>
      </c>
    </row>
    <row r="134" spans="1:22" s="108" customFormat="1" ht="12.95" customHeight="1">
      <c r="A134" s="109">
        <f>入力シート③!E36</f>
        <v>0</v>
      </c>
      <c r="B134" s="108" t="str">
        <f t="shared" si="8"/>
        <v>0</v>
      </c>
      <c r="C134" s="108" t="str">
        <f>IFERROR(VLOOKUP(入力シート③!$B$1,所属!$B$2:$C$56,2,FALSE),"0")</f>
        <v>0</v>
      </c>
      <c r="D134" s="176"/>
      <c r="E134" s="176"/>
      <c r="F134" s="108" t="str">
        <f>入力シート③!A36</f>
        <v/>
      </c>
      <c r="G134" s="108">
        <f>入力シート③!B36</f>
        <v>0</v>
      </c>
      <c r="H134" s="109" t="str">
        <f>IFERROR(VLOOKUP(G134,男子登録②!$P$2:$V$101,4,FALSE),"0")</f>
        <v>0</v>
      </c>
      <c r="I134" s="108">
        <f t="shared" si="10"/>
        <v>0</v>
      </c>
      <c r="J134" s="109" t="str">
        <f>IFERROR(VLOOKUP(G134,男子登録②!$P$2:$V$101,5,FALSE),"0")</f>
        <v>0</v>
      </c>
      <c r="K134" s="109" t="str">
        <f>IFERROR(VLOOKUP(G134,男子登録②!$P$2:$V$101,7,FALSE),"0")</f>
        <v>0</v>
      </c>
      <c r="L134" s="108">
        <v>1</v>
      </c>
      <c r="M134" s="108" t="str">
        <f>IFERROR(VLOOKUP(G134,男子登録②!$P$2:$V$101,3,FALSE),"0")</f>
        <v>0</v>
      </c>
      <c r="N134" s="108" t="str">
        <f>IFERROR(VLOOKUP(G134,男子登録②!$P$2:$V$101,6,FALSE),"0")</f>
        <v>0</v>
      </c>
      <c r="O134" s="176"/>
      <c r="P134" s="110" t="s">
        <v>256</v>
      </c>
      <c r="Q134" s="176"/>
      <c r="R134" s="108" t="str">
        <f>IFERROR(VLOOKUP(A134,種目!$C$2:$D$29,2,FALSE),"0")</f>
        <v>0</v>
      </c>
      <c r="S134" s="108">
        <f>入力シート③!F36</f>
        <v>0</v>
      </c>
      <c r="T134" s="110">
        <v>0</v>
      </c>
      <c r="U134" s="110">
        <v>2</v>
      </c>
      <c r="V134" s="108">
        <f>入力シート③!$B$1</f>
        <v>0</v>
      </c>
    </row>
    <row r="135" spans="1:22" s="108" customFormat="1" ht="12.95" customHeight="1">
      <c r="A135" s="109">
        <f>入力シート③!E37</f>
        <v>0</v>
      </c>
      <c r="B135" s="108" t="str">
        <f t="shared" si="8"/>
        <v>0</v>
      </c>
      <c r="C135" s="108" t="str">
        <f>IFERROR(VLOOKUP(入力シート③!$B$1,所属!$B$2:$C$56,2,FALSE),"0")</f>
        <v>0</v>
      </c>
      <c r="D135" s="176"/>
      <c r="E135" s="176"/>
      <c r="F135" s="108" t="str">
        <f>入力シート③!A37</f>
        <v/>
      </c>
      <c r="G135" s="108">
        <f>入力シート③!B37</f>
        <v>0</v>
      </c>
      <c r="H135" s="109" t="str">
        <f>IFERROR(VLOOKUP(G135,男子登録②!$P$2:$V$101,4,FALSE),"0")</f>
        <v>0</v>
      </c>
      <c r="I135" s="108">
        <f t="shared" si="10"/>
        <v>0</v>
      </c>
      <c r="J135" s="109" t="str">
        <f>IFERROR(VLOOKUP(G135,男子登録②!$P$2:$V$101,5,FALSE),"0")</f>
        <v>0</v>
      </c>
      <c r="K135" s="109" t="str">
        <f>IFERROR(VLOOKUP(G135,男子登録②!$P$2:$V$101,7,FALSE),"0")</f>
        <v>0</v>
      </c>
      <c r="L135" s="108">
        <v>1</v>
      </c>
      <c r="M135" s="108" t="str">
        <f>IFERROR(VLOOKUP(G135,男子登録②!$P$2:$V$101,3,FALSE),"0")</f>
        <v>0</v>
      </c>
      <c r="N135" s="108" t="str">
        <f>IFERROR(VLOOKUP(G135,男子登録②!$P$2:$V$101,6,FALSE),"0")</f>
        <v>0</v>
      </c>
      <c r="O135" s="176"/>
      <c r="P135" s="110" t="s">
        <v>256</v>
      </c>
      <c r="Q135" s="176"/>
      <c r="R135" s="108" t="str">
        <f>IFERROR(VLOOKUP(A135,種目!$C$2:$D$29,2,FALSE),"0")</f>
        <v>0</v>
      </c>
      <c r="S135" s="108">
        <f>入力シート③!F37</f>
        <v>0</v>
      </c>
      <c r="T135" s="110">
        <v>0</v>
      </c>
      <c r="U135" s="110">
        <v>2</v>
      </c>
      <c r="V135" s="108">
        <f>入力シート③!$B$1</f>
        <v>0</v>
      </c>
    </row>
    <row r="136" spans="1:22" s="108" customFormat="1" ht="12.95" customHeight="1">
      <c r="A136" s="109">
        <f>入力シート③!E38</f>
        <v>0</v>
      </c>
      <c r="B136" s="108" t="str">
        <f t="shared" si="8"/>
        <v>0</v>
      </c>
      <c r="C136" s="108" t="str">
        <f>IFERROR(VLOOKUP(入力シート③!$B$1,所属!$B$2:$C$56,2,FALSE),"0")</f>
        <v>0</v>
      </c>
      <c r="D136" s="176"/>
      <c r="E136" s="176"/>
      <c r="F136" s="108" t="str">
        <f>入力シート③!A38</f>
        <v/>
      </c>
      <c r="G136" s="108">
        <f>入力シート③!B38</f>
        <v>0</v>
      </c>
      <c r="H136" s="109" t="str">
        <f>IFERROR(VLOOKUP(G136,男子登録②!$P$2:$V$101,4,FALSE),"0")</f>
        <v>0</v>
      </c>
      <c r="I136" s="108">
        <f t="shared" si="10"/>
        <v>0</v>
      </c>
      <c r="J136" s="109" t="str">
        <f>IFERROR(VLOOKUP(G136,男子登録②!$P$2:$V$101,5,FALSE),"0")</f>
        <v>0</v>
      </c>
      <c r="K136" s="109" t="str">
        <f>IFERROR(VLOOKUP(G136,男子登録②!$P$2:$V$101,7,FALSE),"0")</f>
        <v>0</v>
      </c>
      <c r="L136" s="108">
        <v>1</v>
      </c>
      <c r="M136" s="108" t="str">
        <f>IFERROR(VLOOKUP(G136,男子登録②!$P$2:$V$101,3,FALSE),"0")</f>
        <v>0</v>
      </c>
      <c r="N136" s="108" t="str">
        <f>IFERROR(VLOOKUP(G136,男子登録②!$P$2:$V$101,6,FALSE),"0")</f>
        <v>0</v>
      </c>
      <c r="O136" s="176"/>
      <c r="P136" s="110" t="s">
        <v>256</v>
      </c>
      <c r="Q136" s="176"/>
      <c r="R136" s="108" t="str">
        <f>IFERROR(VLOOKUP(A136,種目!$C$2:$D$29,2,FALSE),"0")</f>
        <v>0</v>
      </c>
      <c r="S136" s="108">
        <f>入力シート③!F38</f>
        <v>0</v>
      </c>
      <c r="T136" s="110">
        <v>0</v>
      </c>
      <c r="U136" s="110">
        <v>2</v>
      </c>
      <c r="V136" s="108">
        <f>入力シート③!$B$1</f>
        <v>0</v>
      </c>
    </row>
    <row r="137" spans="1:22" s="108" customFormat="1" ht="12.95" customHeight="1">
      <c r="A137" s="109">
        <f>入力シート③!E39</f>
        <v>0</v>
      </c>
      <c r="B137" s="108" t="str">
        <f t="shared" si="8"/>
        <v>0</v>
      </c>
      <c r="C137" s="108" t="str">
        <f>IFERROR(VLOOKUP(入力シート③!$B$1,所属!$B$2:$C$56,2,FALSE),"0")</f>
        <v>0</v>
      </c>
      <c r="D137" s="176"/>
      <c r="E137" s="176"/>
      <c r="F137" s="108" t="str">
        <f>入力シート③!A39</f>
        <v/>
      </c>
      <c r="G137" s="108">
        <f>入力シート③!B39</f>
        <v>0</v>
      </c>
      <c r="H137" s="109" t="str">
        <f>IFERROR(VLOOKUP(G137,男子登録②!$P$2:$V$101,4,FALSE),"0")</f>
        <v>0</v>
      </c>
      <c r="I137" s="108">
        <f t="shared" si="10"/>
        <v>0</v>
      </c>
      <c r="J137" s="109" t="str">
        <f>IFERROR(VLOOKUP(G137,男子登録②!$P$2:$V$101,5,FALSE),"0")</f>
        <v>0</v>
      </c>
      <c r="K137" s="109" t="str">
        <f>IFERROR(VLOOKUP(G137,男子登録②!$P$2:$V$101,7,FALSE),"0")</f>
        <v>0</v>
      </c>
      <c r="L137" s="108">
        <v>1</v>
      </c>
      <c r="M137" s="108" t="str">
        <f>IFERROR(VLOOKUP(G137,男子登録②!$P$2:$V$101,3,FALSE),"0")</f>
        <v>0</v>
      </c>
      <c r="N137" s="108" t="str">
        <f>IFERROR(VLOOKUP(G137,男子登録②!$P$2:$V$101,6,FALSE),"0")</f>
        <v>0</v>
      </c>
      <c r="O137" s="176"/>
      <c r="P137" s="110" t="s">
        <v>256</v>
      </c>
      <c r="Q137" s="176"/>
      <c r="R137" s="108" t="str">
        <f>IFERROR(VLOOKUP(A137,種目!$C$2:$D$29,2,FALSE),"0")</f>
        <v>0</v>
      </c>
      <c r="S137" s="108">
        <f>入力シート③!F39</f>
        <v>0</v>
      </c>
      <c r="T137" s="110">
        <v>0</v>
      </c>
      <c r="U137" s="110">
        <v>2</v>
      </c>
      <c r="V137" s="108">
        <f>入力シート③!$B$1</f>
        <v>0</v>
      </c>
    </row>
    <row r="138" spans="1:22" s="108" customFormat="1" ht="12.95" customHeight="1">
      <c r="A138" s="109">
        <f>入力シート③!E40</f>
        <v>0</v>
      </c>
      <c r="B138" s="108" t="str">
        <f t="shared" si="8"/>
        <v>0</v>
      </c>
      <c r="C138" s="108" t="str">
        <f>IFERROR(VLOOKUP(入力シート③!$B$1,所属!$B$2:$C$56,2,FALSE),"0")</f>
        <v>0</v>
      </c>
      <c r="D138" s="176"/>
      <c r="E138" s="176"/>
      <c r="F138" s="108" t="str">
        <f>入力シート③!A40</f>
        <v/>
      </c>
      <c r="G138" s="108">
        <f>入力シート③!B40</f>
        <v>0</v>
      </c>
      <c r="H138" s="109" t="str">
        <f>IFERROR(VLOOKUP(G138,男子登録②!$P$2:$V$101,4,FALSE),"0")</f>
        <v>0</v>
      </c>
      <c r="I138" s="108">
        <f t="shared" si="10"/>
        <v>0</v>
      </c>
      <c r="J138" s="109" t="str">
        <f>IFERROR(VLOOKUP(G138,男子登録②!$P$2:$V$101,5,FALSE),"0")</f>
        <v>0</v>
      </c>
      <c r="K138" s="109" t="str">
        <f>IFERROR(VLOOKUP(G138,男子登録②!$P$2:$V$101,7,FALSE),"0")</f>
        <v>0</v>
      </c>
      <c r="L138" s="108">
        <v>1</v>
      </c>
      <c r="M138" s="108" t="str">
        <f>IFERROR(VLOOKUP(G138,男子登録②!$P$2:$V$101,3,FALSE),"0")</f>
        <v>0</v>
      </c>
      <c r="N138" s="108" t="str">
        <f>IFERROR(VLOOKUP(G138,男子登録②!$P$2:$V$101,6,FALSE),"0")</f>
        <v>0</v>
      </c>
      <c r="O138" s="176"/>
      <c r="P138" s="110" t="s">
        <v>256</v>
      </c>
      <c r="Q138" s="176"/>
      <c r="R138" s="108" t="str">
        <f>IFERROR(VLOOKUP(A138,種目!$C$2:$D$29,2,FALSE),"0")</f>
        <v>0</v>
      </c>
      <c r="S138" s="108">
        <f>入力シート③!F40</f>
        <v>0</v>
      </c>
      <c r="T138" s="110">
        <v>0</v>
      </c>
      <c r="U138" s="110">
        <v>2</v>
      </c>
      <c r="V138" s="108">
        <f>入力シート③!$B$1</f>
        <v>0</v>
      </c>
    </row>
    <row r="139" spans="1:22" s="108" customFormat="1" ht="12.95" customHeight="1">
      <c r="A139" s="109">
        <f>入力シート③!E41</f>
        <v>0</v>
      </c>
      <c r="B139" s="108" t="str">
        <f t="shared" si="8"/>
        <v>0</v>
      </c>
      <c r="C139" s="108" t="str">
        <f>IFERROR(VLOOKUP(入力シート③!$B$1,所属!$B$2:$C$56,2,FALSE),"0")</f>
        <v>0</v>
      </c>
      <c r="D139" s="176"/>
      <c r="E139" s="176"/>
      <c r="F139" s="108" t="str">
        <f>入力シート③!A41</f>
        <v/>
      </c>
      <c r="G139" s="108">
        <f>入力シート③!B41</f>
        <v>0</v>
      </c>
      <c r="H139" s="109" t="str">
        <f>IFERROR(VLOOKUP(G139,男子登録②!$P$2:$V$101,4,FALSE),"0")</f>
        <v>0</v>
      </c>
      <c r="I139" s="108">
        <f t="shared" si="10"/>
        <v>0</v>
      </c>
      <c r="J139" s="109" t="str">
        <f>IFERROR(VLOOKUP(G139,男子登録②!$P$2:$V$101,5,FALSE),"0")</f>
        <v>0</v>
      </c>
      <c r="K139" s="109" t="str">
        <f>IFERROR(VLOOKUP(G139,男子登録②!$P$2:$V$101,7,FALSE),"0")</f>
        <v>0</v>
      </c>
      <c r="L139" s="108">
        <v>1</v>
      </c>
      <c r="M139" s="108" t="str">
        <f>IFERROR(VLOOKUP(G139,男子登録②!$P$2:$V$101,3,FALSE),"0")</f>
        <v>0</v>
      </c>
      <c r="N139" s="108" t="str">
        <f>IFERROR(VLOOKUP(G139,男子登録②!$P$2:$V$101,6,FALSE),"0")</f>
        <v>0</v>
      </c>
      <c r="O139" s="176"/>
      <c r="P139" s="110" t="s">
        <v>256</v>
      </c>
      <c r="Q139" s="176"/>
      <c r="R139" s="108" t="str">
        <f>IFERROR(VLOOKUP(A139,種目!$C$2:$D$29,2,FALSE),"0")</f>
        <v>0</v>
      </c>
      <c r="S139" s="108">
        <f>入力シート③!F41</f>
        <v>0</v>
      </c>
      <c r="T139" s="110">
        <v>0</v>
      </c>
      <c r="U139" s="110">
        <v>2</v>
      </c>
      <c r="V139" s="108">
        <f>入力シート③!$B$1</f>
        <v>0</v>
      </c>
    </row>
    <row r="140" spans="1:22" s="108" customFormat="1" ht="12.95" customHeight="1">
      <c r="A140" s="109">
        <f>入力シート③!E42</f>
        <v>0</v>
      </c>
      <c r="B140" s="108" t="str">
        <f t="shared" si="8"/>
        <v>0</v>
      </c>
      <c r="C140" s="108" t="str">
        <f>IFERROR(VLOOKUP(入力シート③!$B$1,所属!$B$2:$C$56,2,FALSE),"0")</f>
        <v>0</v>
      </c>
      <c r="D140" s="176"/>
      <c r="E140" s="176"/>
      <c r="F140" s="108" t="str">
        <f>入力シート③!A42</f>
        <v/>
      </c>
      <c r="G140" s="108">
        <f>入力シート③!B42</f>
        <v>0</v>
      </c>
      <c r="H140" s="109" t="str">
        <f>IFERROR(VLOOKUP(G140,男子登録②!$P$2:$V$101,4,FALSE),"0")</f>
        <v>0</v>
      </c>
      <c r="I140" s="108">
        <f t="shared" si="10"/>
        <v>0</v>
      </c>
      <c r="J140" s="109" t="str">
        <f>IFERROR(VLOOKUP(G140,男子登録②!$P$2:$V$101,5,FALSE),"0")</f>
        <v>0</v>
      </c>
      <c r="K140" s="109" t="str">
        <f>IFERROR(VLOOKUP(G140,男子登録②!$P$2:$V$101,7,FALSE),"0")</f>
        <v>0</v>
      </c>
      <c r="L140" s="108">
        <v>1</v>
      </c>
      <c r="M140" s="108" t="str">
        <f>IFERROR(VLOOKUP(G140,男子登録②!$P$2:$V$101,3,FALSE),"0")</f>
        <v>0</v>
      </c>
      <c r="N140" s="108" t="str">
        <f>IFERROR(VLOOKUP(G140,男子登録②!$P$2:$V$101,6,FALSE),"0")</f>
        <v>0</v>
      </c>
      <c r="O140" s="176"/>
      <c r="P140" s="110" t="s">
        <v>256</v>
      </c>
      <c r="Q140" s="176"/>
      <c r="R140" s="108" t="str">
        <f>IFERROR(VLOOKUP(A140,種目!$C$2:$D$29,2,FALSE),"0")</f>
        <v>0</v>
      </c>
      <c r="S140" s="108">
        <f>入力シート③!F42</f>
        <v>0</v>
      </c>
      <c r="T140" s="110">
        <v>0</v>
      </c>
      <c r="U140" s="110">
        <v>2</v>
      </c>
      <c r="V140" s="108">
        <f>入力シート③!$B$1</f>
        <v>0</v>
      </c>
    </row>
    <row r="141" spans="1:22" s="108" customFormat="1" ht="12.95" customHeight="1">
      <c r="A141" s="109">
        <f>入力シート③!E43</f>
        <v>0</v>
      </c>
      <c r="B141" s="108" t="str">
        <f t="shared" si="8"/>
        <v>0</v>
      </c>
      <c r="C141" s="108" t="str">
        <f>IFERROR(VLOOKUP(入力シート③!$B$1,所属!$B$2:$C$56,2,FALSE),"0")</f>
        <v>0</v>
      </c>
      <c r="D141" s="176"/>
      <c r="E141" s="176"/>
      <c r="F141" s="108" t="str">
        <f>入力シート③!A43</f>
        <v/>
      </c>
      <c r="G141" s="108">
        <f>入力シート③!B43</f>
        <v>0</v>
      </c>
      <c r="H141" s="109" t="str">
        <f>IFERROR(VLOOKUP(G141,男子登録②!$P$2:$V$101,4,FALSE),"0")</f>
        <v>0</v>
      </c>
      <c r="I141" s="108">
        <f t="shared" si="10"/>
        <v>0</v>
      </c>
      <c r="J141" s="109" t="str">
        <f>IFERROR(VLOOKUP(G141,男子登録②!$P$2:$V$101,5,FALSE),"0")</f>
        <v>0</v>
      </c>
      <c r="K141" s="109" t="str">
        <f>IFERROR(VLOOKUP(G141,男子登録②!$P$2:$V$101,7,FALSE),"0")</f>
        <v>0</v>
      </c>
      <c r="L141" s="108">
        <v>1</v>
      </c>
      <c r="M141" s="108" t="str">
        <f>IFERROR(VLOOKUP(G141,男子登録②!$P$2:$V$101,3,FALSE),"0")</f>
        <v>0</v>
      </c>
      <c r="N141" s="108" t="str">
        <f>IFERROR(VLOOKUP(G141,男子登録②!$P$2:$V$101,6,FALSE),"0")</f>
        <v>0</v>
      </c>
      <c r="O141" s="176"/>
      <c r="P141" s="110" t="s">
        <v>256</v>
      </c>
      <c r="Q141" s="176"/>
      <c r="R141" s="108" t="str">
        <f>IFERROR(VLOOKUP(A141,種目!$C$2:$D$29,2,FALSE),"0")</f>
        <v>0</v>
      </c>
      <c r="S141" s="108">
        <f>入力シート③!F43</f>
        <v>0</v>
      </c>
      <c r="T141" s="110">
        <v>0</v>
      </c>
      <c r="U141" s="110">
        <v>2</v>
      </c>
      <c r="V141" s="108">
        <f>入力シート③!$B$1</f>
        <v>0</v>
      </c>
    </row>
    <row r="142" spans="1:22" s="108" customFormat="1" ht="12.95" customHeight="1">
      <c r="A142" s="109">
        <f>入力シート③!E44</f>
        <v>0</v>
      </c>
      <c r="B142" s="108" t="str">
        <f t="shared" si="8"/>
        <v>0</v>
      </c>
      <c r="C142" s="108" t="str">
        <f>IFERROR(VLOOKUP(入力シート③!$B$1,所属!$B$2:$C$56,2,FALSE),"0")</f>
        <v>0</v>
      </c>
      <c r="D142" s="176"/>
      <c r="E142" s="176"/>
      <c r="F142" s="108" t="str">
        <f>入力シート③!A44</f>
        <v/>
      </c>
      <c r="G142" s="108">
        <f>入力シート③!B44</f>
        <v>0</v>
      </c>
      <c r="H142" s="109" t="str">
        <f>IFERROR(VLOOKUP(G142,男子登録②!$P$2:$V$101,4,FALSE),"0")</f>
        <v>0</v>
      </c>
      <c r="I142" s="108">
        <f t="shared" si="10"/>
        <v>0</v>
      </c>
      <c r="J142" s="109" t="str">
        <f>IFERROR(VLOOKUP(G142,男子登録②!$P$2:$V$101,5,FALSE),"0")</f>
        <v>0</v>
      </c>
      <c r="K142" s="109" t="str">
        <f>IFERROR(VLOOKUP(G142,男子登録②!$P$2:$V$101,7,FALSE),"0")</f>
        <v>0</v>
      </c>
      <c r="L142" s="108">
        <v>1</v>
      </c>
      <c r="M142" s="108" t="str">
        <f>IFERROR(VLOOKUP(G142,男子登録②!$P$2:$V$101,3,FALSE),"0")</f>
        <v>0</v>
      </c>
      <c r="N142" s="108" t="str">
        <f>IFERROR(VLOOKUP(G142,男子登録②!$P$2:$V$101,6,FALSE),"0")</f>
        <v>0</v>
      </c>
      <c r="O142" s="176"/>
      <c r="P142" s="110" t="s">
        <v>256</v>
      </c>
      <c r="Q142" s="176"/>
      <c r="R142" s="108" t="str">
        <f>IFERROR(VLOOKUP(A142,種目!$C$2:$D$29,2,FALSE),"0")</f>
        <v>0</v>
      </c>
      <c r="S142" s="108">
        <f>入力シート③!F44</f>
        <v>0</v>
      </c>
      <c r="T142" s="110">
        <v>0</v>
      </c>
      <c r="U142" s="110">
        <v>2</v>
      </c>
      <c r="V142" s="108">
        <f>入力シート③!$B$1</f>
        <v>0</v>
      </c>
    </row>
    <row r="143" spans="1:22" s="108" customFormat="1" ht="12.95" customHeight="1">
      <c r="A143" s="109">
        <f>入力シート③!E45</f>
        <v>0</v>
      </c>
      <c r="B143" s="108" t="str">
        <f t="shared" si="8"/>
        <v>0</v>
      </c>
      <c r="C143" s="108" t="str">
        <f>IFERROR(VLOOKUP(入力シート③!$B$1,所属!$B$2:$C$56,2,FALSE),"0")</f>
        <v>0</v>
      </c>
      <c r="D143" s="176"/>
      <c r="E143" s="176"/>
      <c r="F143" s="108" t="str">
        <f>入力シート③!A45</f>
        <v/>
      </c>
      <c r="G143" s="108">
        <f>入力シート③!B45</f>
        <v>0</v>
      </c>
      <c r="H143" s="109" t="str">
        <f>IFERROR(VLOOKUP(G143,男子登録②!$P$2:$V$101,4,FALSE),"0")</f>
        <v>0</v>
      </c>
      <c r="I143" s="108">
        <f t="shared" si="10"/>
        <v>0</v>
      </c>
      <c r="J143" s="109" t="str">
        <f>IFERROR(VLOOKUP(G143,男子登録②!$P$2:$V$101,5,FALSE),"0")</f>
        <v>0</v>
      </c>
      <c r="K143" s="109" t="str">
        <f>IFERROR(VLOOKUP(G143,男子登録②!$P$2:$V$101,7,FALSE),"0")</f>
        <v>0</v>
      </c>
      <c r="L143" s="108">
        <v>1</v>
      </c>
      <c r="M143" s="108" t="str">
        <f>IFERROR(VLOOKUP(G143,男子登録②!$P$2:$V$101,3,FALSE),"0")</f>
        <v>0</v>
      </c>
      <c r="N143" s="108" t="str">
        <f>IFERROR(VLOOKUP(G143,男子登録②!$P$2:$V$101,6,FALSE),"0")</f>
        <v>0</v>
      </c>
      <c r="O143" s="176"/>
      <c r="P143" s="110" t="s">
        <v>256</v>
      </c>
      <c r="Q143" s="176"/>
      <c r="R143" s="108" t="str">
        <f>IFERROR(VLOOKUP(A143,種目!$C$2:$D$29,2,FALSE),"0")</f>
        <v>0</v>
      </c>
      <c r="S143" s="108">
        <f>入力シート③!F45</f>
        <v>0</v>
      </c>
      <c r="T143" s="110">
        <v>0</v>
      </c>
      <c r="U143" s="110">
        <v>2</v>
      </c>
      <c r="V143" s="108">
        <f>入力シート③!$B$1</f>
        <v>0</v>
      </c>
    </row>
    <row r="144" spans="1:22" s="108" customFormat="1" ht="12.95" customHeight="1">
      <c r="A144" s="109">
        <f>入力シート③!E46</f>
        <v>0</v>
      </c>
      <c r="B144" s="108" t="str">
        <f t="shared" si="8"/>
        <v>0</v>
      </c>
      <c r="C144" s="108" t="str">
        <f>IFERROR(VLOOKUP(入力シート③!$B$1,所属!$B$2:$C$56,2,FALSE),"0")</f>
        <v>0</v>
      </c>
      <c r="D144" s="176"/>
      <c r="E144" s="176"/>
      <c r="F144" s="108" t="str">
        <f>入力シート③!A46</f>
        <v/>
      </c>
      <c r="G144" s="108">
        <f>入力シート③!B46</f>
        <v>0</v>
      </c>
      <c r="H144" s="109" t="str">
        <f>IFERROR(VLOOKUP(G144,男子登録②!$P$2:$V$101,4,FALSE),"0")</f>
        <v>0</v>
      </c>
      <c r="I144" s="108">
        <f t="shared" si="10"/>
        <v>0</v>
      </c>
      <c r="J144" s="109" t="str">
        <f>IFERROR(VLOOKUP(G144,男子登録②!$P$2:$V$101,5,FALSE),"0")</f>
        <v>0</v>
      </c>
      <c r="K144" s="109" t="str">
        <f>IFERROR(VLOOKUP(G144,男子登録②!$P$2:$V$101,7,FALSE),"0")</f>
        <v>0</v>
      </c>
      <c r="L144" s="108">
        <v>1</v>
      </c>
      <c r="M144" s="108" t="str">
        <f>IFERROR(VLOOKUP(G144,男子登録②!$P$2:$V$101,3,FALSE),"0")</f>
        <v>0</v>
      </c>
      <c r="N144" s="108" t="str">
        <f>IFERROR(VLOOKUP(G144,男子登録②!$P$2:$V$101,6,FALSE),"0")</f>
        <v>0</v>
      </c>
      <c r="O144" s="176"/>
      <c r="P144" s="110" t="s">
        <v>256</v>
      </c>
      <c r="Q144" s="176"/>
      <c r="R144" s="108" t="str">
        <f>IFERROR(VLOOKUP(A144,種目!$C$2:$D$29,2,FALSE),"0")</f>
        <v>0</v>
      </c>
      <c r="S144" s="108">
        <f>入力シート③!F46</f>
        <v>0</v>
      </c>
      <c r="T144" s="110">
        <v>0</v>
      </c>
      <c r="U144" s="110">
        <v>2</v>
      </c>
      <c r="V144" s="108">
        <f>入力シート③!$B$1</f>
        <v>0</v>
      </c>
    </row>
    <row r="145" spans="1:22" s="108" customFormat="1" ht="12.95" customHeight="1">
      <c r="A145" s="109">
        <f>入力シート③!E47</f>
        <v>0</v>
      </c>
      <c r="B145" s="108" t="str">
        <f t="shared" si="8"/>
        <v>0</v>
      </c>
      <c r="C145" s="108" t="str">
        <f>IFERROR(VLOOKUP(入力シート③!$B$1,所属!$B$2:$C$56,2,FALSE),"0")</f>
        <v>0</v>
      </c>
      <c r="D145" s="176"/>
      <c r="E145" s="176"/>
      <c r="F145" s="108" t="str">
        <f>入力シート③!A47</f>
        <v/>
      </c>
      <c r="G145" s="108">
        <f>入力シート③!B47</f>
        <v>0</v>
      </c>
      <c r="H145" s="109" t="str">
        <f>IFERROR(VLOOKUP(G145,男子登録②!$P$2:$V$101,4,FALSE),"0")</f>
        <v>0</v>
      </c>
      <c r="I145" s="108">
        <f t="shared" si="10"/>
        <v>0</v>
      </c>
      <c r="J145" s="109" t="str">
        <f>IFERROR(VLOOKUP(G145,男子登録②!$P$2:$V$101,5,FALSE),"0")</f>
        <v>0</v>
      </c>
      <c r="K145" s="109" t="str">
        <f>IFERROR(VLOOKUP(G145,男子登録②!$P$2:$V$101,7,FALSE),"0")</f>
        <v>0</v>
      </c>
      <c r="L145" s="108">
        <v>1</v>
      </c>
      <c r="M145" s="108" t="str">
        <f>IFERROR(VLOOKUP(G145,男子登録②!$P$2:$V$101,3,FALSE),"0")</f>
        <v>0</v>
      </c>
      <c r="N145" s="108" t="str">
        <f>IFERROR(VLOOKUP(G145,男子登録②!$P$2:$V$101,6,FALSE),"0")</f>
        <v>0</v>
      </c>
      <c r="O145" s="176"/>
      <c r="P145" s="110" t="s">
        <v>256</v>
      </c>
      <c r="Q145" s="176"/>
      <c r="R145" s="108" t="str">
        <f>IFERROR(VLOOKUP(A145,種目!$C$2:$D$29,2,FALSE),"0")</f>
        <v>0</v>
      </c>
      <c r="S145" s="108">
        <f>入力シート③!F47</f>
        <v>0</v>
      </c>
      <c r="T145" s="110">
        <v>0</v>
      </c>
      <c r="U145" s="110">
        <v>2</v>
      </c>
      <c r="V145" s="108">
        <f>入力シート③!$B$1</f>
        <v>0</v>
      </c>
    </row>
    <row r="146" spans="1:22" s="108" customFormat="1" ht="12.95" customHeight="1">
      <c r="A146" s="109">
        <f>入力シート③!E48</f>
        <v>0</v>
      </c>
      <c r="B146" s="108" t="str">
        <f t="shared" si="8"/>
        <v>0</v>
      </c>
      <c r="C146" s="108" t="str">
        <f>IFERROR(VLOOKUP(入力シート③!$B$1,所属!$B$2:$C$56,2,FALSE),"0")</f>
        <v>0</v>
      </c>
      <c r="D146" s="176"/>
      <c r="E146" s="176"/>
      <c r="F146" s="108" t="str">
        <f>入力シート③!A48</f>
        <v/>
      </c>
      <c r="G146" s="108">
        <f>入力シート③!B48</f>
        <v>0</v>
      </c>
      <c r="H146" s="109" t="str">
        <f>IFERROR(VLOOKUP(G146,男子登録②!$P$2:$V$101,4,FALSE),"0")</f>
        <v>0</v>
      </c>
      <c r="I146" s="108">
        <f t="shared" si="10"/>
        <v>0</v>
      </c>
      <c r="J146" s="109" t="str">
        <f>IFERROR(VLOOKUP(G146,男子登録②!$P$2:$V$101,5,FALSE),"0")</f>
        <v>0</v>
      </c>
      <c r="K146" s="109" t="str">
        <f>IFERROR(VLOOKUP(G146,男子登録②!$P$2:$V$101,7,FALSE),"0")</f>
        <v>0</v>
      </c>
      <c r="L146" s="108">
        <v>1</v>
      </c>
      <c r="M146" s="108" t="str">
        <f>IFERROR(VLOOKUP(G146,男子登録②!$P$2:$V$101,3,FALSE),"0")</f>
        <v>0</v>
      </c>
      <c r="N146" s="108" t="str">
        <f>IFERROR(VLOOKUP(G146,男子登録②!$P$2:$V$101,6,FALSE),"0")</f>
        <v>0</v>
      </c>
      <c r="O146" s="176"/>
      <c r="P146" s="110" t="s">
        <v>256</v>
      </c>
      <c r="Q146" s="176"/>
      <c r="R146" s="108" t="str">
        <f>IFERROR(VLOOKUP(A146,種目!$C$2:$D$29,2,FALSE),"0")</f>
        <v>0</v>
      </c>
      <c r="S146" s="108">
        <f>入力シート③!F48</f>
        <v>0</v>
      </c>
      <c r="T146" s="110">
        <v>0</v>
      </c>
      <c r="U146" s="110">
        <v>2</v>
      </c>
      <c r="V146" s="108">
        <f>入力シート③!$B$1</f>
        <v>0</v>
      </c>
    </row>
    <row r="147" spans="1:22" s="108" customFormat="1" ht="12.95" customHeight="1">
      <c r="A147" s="109">
        <f>入力シート③!E49</f>
        <v>0</v>
      </c>
      <c r="B147" s="108" t="str">
        <f t="shared" si="8"/>
        <v>0</v>
      </c>
      <c r="C147" s="108" t="str">
        <f>IFERROR(VLOOKUP(入力シート③!$B$1,所属!$B$2:$C$56,2,FALSE),"0")</f>
        <v>0</v>
      </c>
      <c r="D147" s="176"/>
      <c r="E147" s="176"/>
      <c r="F147" s="108" t="str">
        <f>入力シート③!A49</f>
        <v/>
      </c>
      <c r="G147" s="108">
        <f>入力シート③!B49</f>
        <v>0</v>
      </c>
      <c r="H147" s="109" t="str">
        <f>IFERROR(VLOOKUP(G147,男子登録②!$P$2:$V$101,4,FALSE),"0")</f>
        <v>0</v>
      </c>
      <c r="I147" s="108">
        <f t="shared" si="10"/>
        <v>0</v>
      </c>
      <c r="J147" s="109" t="str">
        <f>IFERROR(VLOOKUP(G147,男子登録②!$P$2:$V$101,5,FALSE),"0")</f>
        <v>0</v>
      </c>
      <c r="K147" s="109" t="str">
        <f>IFERROR(VLOOKUP(G147,男子登録②!$P$2:$V$101,7,FALSE),"0")</f>
        <v>0</v>
      </c>
      <c r="L147" s="108">
        <v>1</v>
      </c>
      <c r="M147" s="108" t="str">
        <f>IFERROR(VLOOKUP(G147,男子登録②!$P$2:$V$101,3,FALSE),"0")</f>
        <v>0</v>
      </c>
      <c r="N147" s="108" t="str">
        <f>IFERROR(VLOOKUP(G147,男子登録②!$P$2:$V$101,6,FALSE),"0")</f>
        <v>0</v>
      </c>
      <c r="O147" s="176"/>
      <c r="P147" s="110" t="s">
        <v>256</v>
      </c>
      <c r="Q147" s="176"/>
      <c r="R147" s="108" t="str">
        <f>IFERROR(VLOOKUP(A147,種目!$C$2:$D$29,2,FALSE),"0")</f>
        <v>0</v>
      </c>
      <c r="S147" s="108">
        <f>入力シート③!F49</f>
        <v>0</v>
      </c>
      <c r="T147" s="110">
        <v>0</v>
      </c>
      <c r="U147" s="110">
        <v>2</v>
      </c>
      <c r="V147" s="108">
        <f>入力シート③!$B$1</f>
        <v>0</v>
      </c>
    </row>
    <row r="148" spans="1:22" s="108" customFormat="1" ht="12.95" customHeight="1">
      <c r="A148" s="109">
        <f>入力シート③!E50</f>
        <v>0</v>
      </c>
      <c r="B148" s="108" t="str">
        <f t="shared" si="8"/>
        <v>0</v>
      </c>
      <c r="C148" s="108" t="str">
        <f>IFERROR(VLOOKUP(入力シート③!$B$1,所属!$B$2:$C$56,2,FALSE),"0")</f>
        <v>0</v>
      </c>
      <c r="D148" s="176"/>
      <c r="E148" s="176"/>
      <c r="F148" s="108" t="str">
        <f>入力シート③!A50</f>
        <v/>
      </c>
      <c r="G148" s="108">
        <f>入力シート③!B50</f>
        <v>0</v>
      </c>
      <c r="H148" s="109" t="str">
        <f>IFERROR(VLOOKUP(G148,男子登録②!$P$2:$V$101,4,FALSE),"0")</f>
        <v>0</v>
      </c>
      <c r="I148" s="108">
        <f t="shared" si="10"/>
        <v>0</v>
      </c>
      <c r="J148" s="109" t="str">
        <f>IFERROR(VLOOKUP(G148,男子登録②!$P$2:$V$101,5,FALSE),"0")</f>
        <v>0</v>
      </c>
      <c r="K148" s="109" t="str">
        <f>IFERROR(VLOOKUP(G148,男子登録②!$P$2:$V$101,7,FALSE),"0")</f>
        <v>0</v>
      </c>
      <c r="L148" s="108">
        <v>1</v>
      </c>
      <c r="M148" s="108" t="str">
        <f>IFERROR(VLOOKUP(G148,男子登録②!$P$2:$V$101,3,FALSE),"0")</f>
        <v>0</v>
      </c>
      <c r="N148" s="108" t="str">
        <f>IFERROR(VLOOKUP(G148,男子登録②!$P$2:$V$101,6,FALSE),"0")</f>
        <v>0</v>
      </c>
      <c r="O148" s="176"/>
      <c r="P148" s="110" t="s">
        <v>256</v>
      </c>
      <c r="Q148" s="176"/>
      <c r="R148" s="108" t="str">
        <f>IFERROR(VLOOKUP(A148,種目!$C$2:$D$29,2,FALSE),"0")</f>
        <v>0</v>
      </c>
      <c r="S148" s="108">
        <f>入力シート③!F50</f>
        <v>0</v>
      </c>
      <c r="T148" s="110">
        <v>0</v>
      </c>
      <c r="U148" s="110">
        <v>2</v>
      </c>
      <c r="V148" s="108">
        <f>入力シート③!$B$1</f>
        <v>0</v>
      </c>
    </row>
    <row r="149" spans="1:22" s="108" customFormat="1" ht="12.95" customHeight="1">
      <c r="A149" s="109">
        <f>入力シート③!E51</f>
        <v>0</v>
      </c>
      <c r="B149" s="108" t="str">
        <f t="shared" si="8"/>
        <v>0</v>
      </c>
      <c r="C149" s="108" t="str">
        <f>IFERROR(VLOOKUP(入力シート③!$B$1,所属!$B$2:$C$56,2,FALSE),"0")</f>
        <v>0</v>
      </c>
      <c r="D149" s="176"/>
      <c r="E149" s="176"/>
      <c r="F149" s="108" t="str">
        <f>入力シート③!A51</f>
        <v/>
      </c>
      <c r="G149" s="108">
        <f>入力シート③!B51</f>
        <v>0</v>
      </c>
      <c r="H149" s="109" t="str">
        <f>IFERROR(VLOOKUP(G149,男子登録②!$P$2:$V$101,4,FALSE),"0")</f>
        <v>0</v>
      </c>
      <c r="I149" s="108">
        <f t="shared" si="10"/>
        <v>0</v>
      </c>
      <c r="J149" s="109" t="str">
        <f>IFERROR(VLOOKUP(G149,男子登録②!$P$2:$V$101,5,FALSE),"0")</f>
        <v>0</v>
      </c>
      <c r="K149" s="109" t="str">
        <f>IFERROR(VLOOKUP(G149,男子登録②!$P$2:$V$101,7,FALSE),"0")</f>
        <v>0</v>
      </c>
      <c r="L149" s="108">
        <v>1</v>
      </c>
      <c r="M149" s="108" t="str">
        <f>IFERROR(VLOOKUP(G149,男子登録②!$P$2:$V$101,3,FALSE),"0")</f>
        <v>0</v>
      </c>
      <c r="N149" s="108" t="str">
        <f>IFERROR(VLOOKUP(G149,男子登録②!$P$2:$V$101,6,FALSE),"0")</f>
        <v>0</v>
      </c>
      <c r="O149" s="176"/>
      <c r="P149" s="110" t="s">
        <v>256</v>
      </c>
      <c r="Q149" s="176"/>
      <c r="R149" s="108" t="str">
        <f>IFERROR(VLOOKUP(A149,種目!$C$2:$D$29,2,FALSE),"0")</f>
        <v>0</v>
      </c>
      <c r="S149" s="108">
        <f>入力シート③!F51</f>
        <v>0</v>
      </c>
      <c r="T149" s="110">
        <v>0</v>
      </c>
      <c r="U149" s="110">
        <v>2</v>
      </c>
      <c r="V149" s="108">
        <f>入力シート③!$B$1</f>
        <v>0</v>
      </c>
    </row>
    <row r="150" spans="1:22" s="108" customFormat="1" ht="12.95" customHeight="1">
      <c r="A150" s="109">
        <f>入力シート③!E52</f>
        <v>0</v>
      </c>
      <c r="B150" s="108" t="str">
        <f t="shared" si="8"/>
        <v>0</v>
      </c>
      <c r="C150" s="108" t="str">
        <f>IFERROR(VLOOKUP(入力シート③!$B$1,所属!$B$2:$C$56,2,FALSE),"0")</f>
        <v>0</v>
      </c>
      <c r="D150" s="176"/>
      <c r="E150" s="176"/>
      <c r="F150" s="108" t="str">
        <f>入力シート③!A52</f>
        <v/>
      </c>
      <c r="G150" s="108">
        <f>入力シート③!B52</f>
        <v>0</v>
      </c>
      <c r="H150" s="109" t="str">
        <f>IFERROR(VLOOKUP(G150,男子登録②!$P$2:$V$101,4,FALSE),"0")</f>
        <v>0</v>
      </c>
      <c r="I150" s="108">
        <f t="shared" si="10"/>
        <v>0</v>
      </c>
      <c r="J150" s="109" t="str">
        <f>IFERROR(VLOOKUP(G150,男子登録②!$P$2:$V$101,5,FALSE),"0")</f>
        <v>0</v>
      </c>
      <c r="K150" s="109" t="str">
        <f>IFERROR(VLOOKUP(G150,男子登録②!$P$2:$V$101,7,FALSE),"0")</f>
        <v>0</v>
      </c>
      <c r="L150" s="108">
        <v>1</v>
      </c>
      <c r="M150" s="108" t="str">
        <f>IFERROR(VLOOKUP(G150,男子登録②!$P$2:$V$101,3,FALSE),"0")</f>
        <v>0</v>
      </c>
      <c r="N150" s="108" t="str">
        <f>IFERROR(VLOOKUP(G150,男子登録②!$P$2:$V$101,6,FALSE),"0")</f>
        <v>0</v>
      </c>
      <c r="O150" s="176"/>
      <c r="P150" s="110" t="s">
        <v>256</v>
      </c>
      <c r="Q150" s="176"/>
      <c r="R150" s="108" t="str">
        <f>IFERROR(VLOOKUP(A150,種目!$C$2:$D$29,2,FALSE),"0")</f>
        <v>0</v>
      </c>
      <c r="S150" s="108">
        <f>入力シート③!F52</f>
        <v>0</v>
      </c>
      <c r="T150" s="110">
        <v>0</v>
      </c>
      <c r="U150" s="110">
        <v>2</v>
      </c>
      <c r="V150" s="108">
        <f>入力シート③!$B$1</f>
        <v>0</v>
      </c>
    </row>
    <row r="151" spans="1:22" s="108" customFormat="1" ht="12.95" customHeight="1">
      <c r="A151" s="109">
        <f>入力シート③!E53</f>
        <v>0</v>
      </c>
      <c r="B151" s="108" t="str">
        <f t="shared" si="8"/>
        <v>0</v>
      </c>
      <c r="C151" s="108" t="str">
        <f>IFERROR(VLOOKUP(入力シート③!$B$1,所属!$B$2:$C$56,2,FALSE),"0")</f>
        <v>0</v>
      </c>
      <c r="D151" s="176"/>
      <c r="E151" s="176"/>
      <c r="F151" s="108" t="str">
        <f>入力シート③!A53</f>
        <v/>
      </c>
      <c r="G151" s="108">
        <f>入力シート③!B53</f>
        <v>0</v>
      </c>
      <c r="H151" s="109" t="str">
        <f>IFERROR(VLOOKUP(G151,男子登録②!$P$2:$V$101,4,FALSE),"0")</f>
        <v>0</v>
      </c>
      <c r="I151" s="108">
        <f t="shared" si="10"/>
        <v>0</v>
      </c>
      <c r="J151" s="109" t="str">
        <f>IFERROR(VLOOKUP(G151,男子登録②!$P$2:$V$101,5,FALSE),"0")</f>
        <v>0</v>
      </c>
      <c r="K151" s="109" t="str">
        <f>IFERROR(VLOOKUP(G151,男子登録②!$P$2:$V$101,7,FALSE),"0")</f>
        <v>0</v>
      </c>
      <c r="L151" s="108">
        <v>1</v>
      </c>
      <c r="M151" s="108" t="str">
        <f>IFERROR(VLOOKUP(G151,男子登録②!$P$2:$V$101,3,FALSE),"0")</f>
        <v>0</v>
      </c>
      <c r="N151" s="108" t="str">
        <f>IFERROR(VLOOKUP(G151,男子登録②!$P$2:$V$101,6,FALSE),"0")</f>
        <v>0</v>
      </c>
      <c r="O151" s="176"/>
      <c r="P151" s="110" t="s">
        <v>256</v>
      </c>
      <c r="Q151" s="176"/>
      <c r="R151" s="108" t="str">
        <f>IFERROR(VLOOKUP(A151,種目!$C$2:$D$29,2,FALSE),"0")</f>
        <v>0</v>
      </c>
      <c r="S151" s="108">
        <f>入力シート③!F53</f>
        <v>0</v>
      </c>
      <c r="T151" s="110">
        <v>0</v>
      </c>
      <c r="U151" s="110">
        <v>2</v>
      </c>
      <c r="V151" s="108">
        <f>入力シート③!$B$1</f>
        <v>0</v>
      </c>
    </row>
    <row r="152" spans="1:22" s="108" customFormat="1" ht="12.95" customHeight="1">
      <c r="A152" s="109">
        <f>入力シート③!E54</f>
        <v>0</v>
      </c>
      <c r="B152" s="108" t="str">
        <f t="shared" si="8"/>
        <v>0</v>
      </c>
      <c r="C152" s="108" t="str">
        <f>IFERROR(VLOOKUP(入力シート③!$B$1,所属!$B$2:$C$56,2,FALSE),"0")</f>
        <v>0</v>
      </c>
      <c r="D152" s="176"/>
      <c r="E152" s="176"/>
      <c r="F152" s="108" t="str">
        <f>入力シート③!A54</f>
        <v/>
      </c>
      <c r="G152" s="108">
        <f>入力シート③!B54</f>
        <v>0</v>
      </c>
      <c r="H152" s="109" t="str">
        <f>IFERROR(VLOOKUP(G152,男子登録②!$P$2:$V$101,4,FALSE),"0")</f>
        <v>0</v>
      </c>
      <c r="I152" s="108">
        <f t="shared" si="10"/>
        <v>0</v>
      </c>
      <c r="J152" s="109" t="str">
        <f>IFERROR(VLOOKUP(G152,男子登録②!$P$2:$V$101,5,FALSE),"0")</f>
        <v>0</v>
      </c>
      <c r="K152" s="109" t="str">
        <f>IFERROR(VLOOKUP(G152,男子登録②!$P$2:$V$101,7,FALSE),"0")</f>
        <v>0</v>
      </c>
      <c r="L152" s="108">
        <v>1</v>
      </c>
      <c r="M152" s="108" t="str">
        <f>IFERROR(VLOOKUP(G152,男子登録②!$P$2:$V$101,3,FALSE),"0")</f>
        <v>0</v>
      </c>
      <c r="N152" s="108" t="str">
        <f>IFERROR(VLOOKUP(G152,男子登録②!$P$2:$V$101,6,FALSE),"0")</f>
        <v>0</v>
      </c>
      <c r="O152" s="176"/>
      <c r="P152" s="110" t="s">
        <v>256</v>
      </c>
      <c r="Q152" s="176"/>
      <c r="R152" s="108" t="str">
        <f>IFERROR(VLOOKUP(A152,種目!$C$2:$D$29,2,FALSE),"0")</f>
        <v>0</v>
      </c>
      <c r="S152" s="108">
        <f>入力シート③!F54</f>
        <v>0</v>
      </c>
      <c r="T152" s="110">
        <v>0</v>
      </c>
      <c r="U152" s="110">
        <v>2</v>
      </c>
      <c r="V152" s="108">
        <f>入力シート③!$B$1</f>
        <v>0</v>
      </c>
    </row>
    <row r="153" spans="1:22" s="108" customFormat="1" ht="12.95" customHeight="1">
      <c r="A153" s="109">
        <f>入力シート③!E55</f>
        <v>0</v>
      </c>
      <c r="B153" s="108" t="str">
        <f t="shared" si="8"/>
        <v>0</v>
      </c>
      <c r="C153" s="108" t="str">
        <f>IFERROR(VLOOKUP(入力シート③!$B$1,所属!$B$2:$C$56,2,FALSE),"0")</f>
        <v>0</v>
      </c>
      <c r="D153" s="176"/>
      <c r="E153" s="176"/>
      <c r="F153" s="108" t="str">
        <f>入力シート③!A55</f>
        <v/>
      </c>
      <c r="G153" s="108">
        <f>入力シート③!B55</f>
        <v>0</v>
      </c>
      <c r="H153" s="109" t="str">
        <f>IFERROR(VLOOKUP(G153,男子登録②!$P$2:$V$101,4,FALSE),"0")</f>
        <v>0</v>
      </c>
      <c r="I153" s="108">
        <f t="shared" si="10"/>
        <v>0</v>
      </c>
      <c r="J153" s="109" t="str">
        <f>IFERROR(VLOOKUP(G153,男子登録②!$P$2:$V$101,5,FALSE),"0")</f>
        <v>0</v>
      </c>
      <c r="K153" s="109" t="str">
        <f>IFERROR(VLOOKUP(G153,男子登録②!$P$2:$V$101,7,FALSE),"0")</f>
        <v>0</v>
      </c>
      <c r="L153" s="108">
        <v>1</v>
      </c>
      <c r="M153" s="108" t="str">
        <f>IFERROR(VLOOKUP(G153,男子登録②!$P$2:$V$101,3,FALSE),"0")</f>
        <v>0</v>
      </c>
      <c r="N153" s="108" t="str">
        <f>IFERROR(VLOOKUP(G153,男子登録②!$P$2:$V$101,6,FALSE),"0")</f>
        <v>0</v>
      </c>
      <c r="O153" s="176"/>
      <c r="P153" s="110" t="s">
        <v>256</v>
      </c>
      <c r="Q153" s="176"/>
      <c r="R153" s="108" t="str">
        <f>IFERROR(VLOOKUP(A153,種目!$C$2:$D$29,2,FALSE),"0")</f>
        <v>0</v>
      </c>
      <c r="S153" s="108">
        <f>入力シート③!F55</f>
        <v>0</v>
      </c>
      <c r="T153" s="110">
        <v>0</v>
      </c>
      <c r="U153" s="110">
        <v>2</v>
      </c>
      <c r="V153" s="108">
        <f>入力シート③!$B$1</f>
        <v>0</v>
      </c>
    </row>
    <row r="154" spans="1:22" s="108" customFormat="1" ht="12.95" customHeight="1">
      <c r="A154" s="109">
        <f>入力シート③!E56</f>
        <v>0</v>
      </c>
      <c r="B154" s="108" t="str">
        <f t="shared" si="8"/>
        <v>0</v>
      </c>
      <c r="C154" s="108" t="str">
        <f>IFERROR(VLOOKUP(入力シート③!$B$1,所属!$B$2:$C$56,2,FALSE),"0")</f>
        <v>0</v>
      </c>
      <c r="D154" s="176"/>
      <c r="E154" s="176"/>
      <c r="F154" s="108" t="str">
        <f>入力シート③!A56</f>
        <v/>
      </c>
      <c r="G154" s="108">
        <f>入力シート③!B56</f>
        <v>0</v>
      </c>
      <c r="H154" s="109" t="str">
        <f>IFERROR(VLOOKUP(G154,男子登録②!$P$2:$V$101,4,FALSE),"0")</f>
        <v>0</v>
      </c>
      <c r="I154" s="108">
        <f t="shared" si="10"/>
        <v>0</v>
      </c>
      <c r="J154" s="109" t="str">
        <f>IFERROR(VLOOKUP(G154,男子登録②!$P$2:$V$101,5,FALSE),"0")</f>
        <v>0</v>
      </c>
      <c r="K154" s="109" t="str">
        <f>IFERROR(VLOOKUP(G154,男子登録②!$P$2:$V$101,7,FALSE),"0")</f>
        <v>0</v>
      </c>
      <c r="L154" s="108">
        <v>1</v>
      </c>
      <c r="M154" s="108" t="str">
        <f>IFERROR(VLOOKUP(G154,男子登録②!$P$2:$V$101,3,FALSE),"0")</f>
        <v>0</v>
      </c>
      <c r="N154" s="108" t="str">
        <f>IFERROR(VLOOKUP(G154,男子登録②!$P$2:$V$101,6,FALSE),"0")</f>
        <v>0</v>
      </c>
      <c r="O154" s="176"/>
      <c r="P154" s="110" t="s">
        <v>256</v>
      </c>
      <c r="Q154" s="176"/>
      <c r="R154" s="108" t="str">
        <f>IFERROR(VLOOKUP(A154,種目!$C$2:$D$29,2,FALSE),"0")</f>
        <v>0</v>
      </c>
      <c r="S154" s="108">
        <f>入力シート③!F56</f>
        <v>0</v>
      </c>
      <c r="T154" s="110">
        <v>0</v>
      </c>
      <c r="U154" s="110">
        <v>2</v>
      </c>
      <c r="V154" s="108">
        <f>入力シート③!$B$1</f>
        <v>0</v>
      </c>
    </row>
    <row r="155" spans="1:22" s="108" customFormat="1" ht="12.95" customHeight="1">
      <c r="A155" s="109">
        <f>入力シート③!E57</f>
        <v>0</v>
      </c>
      <c r="B155" s="108" t="str">
        <f t="shared" si="8"/>
        <v>0</v>
      </c>
      <c r="C155" s="108" t="str">
        <f>IFERROR(VLOOKUP(入力シート③!$B$1,所属!$B$2:$C$56,2,FALSE),"0")</f>
        <v>0</v>
      </c>
      <c r="D155" s="176"/>
      <c r="E155" s="176"/>
      <c r="F155" s="108" t="str">
        <f>入力シート③!A57</f>
        <v/>
      </c>
      <c r="G155" s="108">
        <f>入力シート③!B57</f>
        <v>0</v>
      </c>
      <c r="H155" s="109" t="str">
        <f>IFERROR(VLOOKUP(G155,男子登録②!$P$2:$V$101,4,FALSE),"0")</f>
        <v>0</v>
      </c>
      <c r="I155" s="108">
        <f t="shared" si="10"/>
        <v>0</v>
      </c>
      <c r="J155" s="109" t="str">
        <f>IFERROR(VLOOKUP(G155,男子登録②!$P$2:$V$101,5,FALSE),"0")</f>
        <v>0</v>
      </c>
      <c r="K155" s="109" t="str">
        <f>IFERROR(VLOOKUP(G155,男子登録②!$P$2:$V$101,7,FALSE),"0")</f>
        <v>0</v>
      </c>
      <c r="L155" s="108">
        <v>1</v>
      </c>
      <c r="M155" s="108" t="str">
        <f>IFERROR(VLOOKUP(G155,男子登録②!$P$2:$V$101,3,FALSE),"0")</f>
        <v>0</v>
      </c>
      <c r="N155" s="108" t="str">
        <f>IFERROR(VLOOKUP(G155,男子登録②!$P$2:$V$101,6,FALSE),"0")</f>
        <v>0</v>
      </c>
      <c r="O155" s="176"/>
      <c r="P155" s="110" t="s">
        <v>256</v>
      </c>
      <c r="Q155" s="176"/>
      <c r="R155" s="108" t="str">
        <f>IFERROR(VLOOKUP(A155,種目!$C$2:$D$29,2,FALSE),"0")</f>
        <v>0</v>
      </c>
      <c r="S155" s="108">
        <f>入力シート③!F57</f>
        <v>0</v>
      </c>
      <c r="T155" s="110">
        <v>0</v>
      </c>
      <c r="U155" s="110">
        <v>2</v>
      </c>
      <c r="V155" s="108">
        <f>入力シート③!$B$1</f>
        <v>0</v>
      </c>
    </row>
    <row r="156" spans="1:22" s="108" customFormat="1" ht="12.95" customHeight="1">
      <c r="A156" s="109">
        <f>入力シート③!E58</f>
        <v>0</v>
      </c>
      <c r="B156" s="108" t="str">
        <f t="shared" si="8"/>
        <v>0</v>
      </c>
      <c r="C156" s="108" t="str">
        <f>IFERROR(VLOOKUP(入力シート③!$B$1,所属!$B$2:$C$56,2,FALSE),"0")</f>
        <v>0</v>
      </c>
      <c r="D156" s="176"/>
      <c r="E156" s="176"/>
      <c r="F156" s="108" t="str">
        <f>入力シート③!A58</f>
        <v/>
      </c>
      <c r="G156" s="108">
        <f>入力シート③!B58</f>
        <v>0</v>
      </c>
      <c r="H156" s="109" t="str">
        <f>IFERROR(VLOOKUP(G156,男子登録②!$P$2:$V$101,4,FALSE),"0")</f>
        <v>0</v>
      </c>
      <c r="I156" s="108">
        <f t="shared" si="10"/>
        <v>0</v>
      </c>
      <c r="J156" s="109" t="str">
        <f>IFERROR(VLOOKUP(G156,男子登録②!$P$2:$V$101,5,FALSE),"0")</f>
        <v>0</v>
      </c>
      <c r="K156" s="109" t="str">
        <f>IFERROR(VLOOKUP(G156,男子登録②!$P$2:$V$101,7,FALSE),"0")</f>
        <v>0</v>
      </c>
      <c r="L156" s="108">
        <v>1</v>
      </c>
      <c r="M156" s="108" t="str">
        <f>IFERROR(VLOOKUP(G156,男子登録②!$P$2:$V$101,3,FALSE),"0")</f>
        <v>0</v>
      </c>
      <c r="N156" s="108" t="str">
        <f>IFERROR(VLOOKUP(G156,男子登録②!$P$2:$V$101,6,FALSE),"0")</f>
        <v>0</v>
      </c>
      <c r="O156" s="176"/>
      <c r="P156" s="110" t="s">
        <v>256</v>
      </c>
      <c r="Q156" s="176"/>
      <c r="R156" s="108" t="str">
        <f>IFERROR(VLOOKUP(A156,種目!$C$2:$D$29,2,FALSE),"0")</f>
        <v>0</v>
      </c>
      <c r="S156" s="108">
        <f>入力シート③!F58</f>
        <v>0</v>
      </c>
      <c r="T156" s="110">
        <v>0</v>
      </c>
      <c r="U156" s="110">
        <v>2</v>
      </c>
      <c r="V156" s="108">
        <f>入力シート③!$B$1</f>
        <v>0</v>
      </c>
    </row>
    <row r="157" spans="1:22" s="108" customFormat="1" ht="12.95" customHeight="1">
      <c r="A157" s="109">
        <f>入力シート③!E59</f>
        <v>0</v>
      </c>
      <c r="B157" s="108" t="str">
        <f t="shared" si="8"/>
        <v>0</v>
      </c>
      <c r="C157" s="108" t="str">
        <f>IFERROR(VLOOKUP(入力シート③!$B$1,所属!$B$2:$C$56,2,FALSE),"0")</f>
        <v>0</v>
      </c>
      <c r="D157" s="176"/>
      <c r="E157" s="176"/>
      <c r="F157" s="108" t="str">
        <f>入力シート③!A59</f>
        <v/>
      </c>
      <c r="G157" s="108">
        <f>入力シート③!B59</f>
        <v>0</v>
      </c>
      <c r="H157" s="109" t="str">
        <f>IFERROR(VLOOKUP(G157,男子登録②!$P$2:$V$101,4,FALSE),"0")</f>
        <v>0</v>
      </c>
      <c r="I157" s="108">
        <f t="shared" si="10"/>
        <v>0</v>
      </c>
      <c r="J157" s="109" t="str">
        <f>IFERROR(VLOOKUP(G157,男子登録②!$P$2:$V$101,5,FALSE),"0")</f>
        <v>0</v>
      </c>
      <c r="K157" s="109" t="str">
        <f>IFERROR(VLOOKUP(G157,男子登録②!$P$2:$V$101,7,FALSE),"0")</f>
        <v>0</v>
      </c>
      <c r="L157" s="108">
        <v>1</v>
      </c>
      <c r="M157" s="108" t="str">
        <f>IFERROR(VLOOKUP(G157,男子登録②!$P$2:$V$101,3,FALSE),"0")</f>
        <v>0</v>
      </c>
      <c r="N157" s="108" t="str">
        <f>IFERROR(VLOOKUP(G157,男子登録②!$P$2:$V$101,6,FALSE),"0")</f>
        <v>0</v>
      </c>
      <c r="O157" s="176"/>
      <c r="P157" s="110" t="s">
        <v>256</v>
      </c>
      <c r="Q157" s="176"/>
      <c r="R157" s="108" t="str">
        <f>IFERROR(VLOOKUP(A157,種目!$C$2:$D$29,2,FALSE),"0")</f>
        <v>0</v>
      </c>
      <c r="S157" s="108">
        <f>入力シート③!F59</f>
        <v>0</v>
      </c>
      <c r="T157" s="110">
        <v>0</v>
      </c>
      <c r="U157" s="110">
        <v>2</v>
      </c>
      <c r="V157" s="108">
        <f>入力シート③!$B$1</f>
        <v>0</v>
      </c>
    </row>
    <row r="158" spans="1:22" s="108" customFormat="1" ht="12.95" customHeight="1">
      <c r="A158" s="109">
        <f>入力シート③!E60</f>
        <v>0</v>
      </c>
      <c r="B158" s="108" t="str">
        <f t="shared" si="8"/>
        <v>0</v>
      </c>
      <c r="C158" s="108" t="str">
        <f>IFERROR(VLOOKUP(入力シート③!$B$1,所属!$B$2:$C$56,2,FALSE),"0")</f>
        <v>0</v>
      </c>
      <c r="D158" s="176"/>
      <c r="E158" s="176"/>
      <c r="F158" s="108" t="str">
        <f>入力シート③!A60</f>
        <v/>
      </c>
      <c r="G158" s="108">
        <f>入力シート③!B60</f>
        <v>0</v>
      </c>
      <c r="H158" s="109" t="str">
        <f>IFERROR(VLOOKUP(G158,男子登録②!$P$2:$V$101,4,FALSE),"0")</f>
        <v>0</v>
      </c>
      <c r="I158" s="108">
        <f t="shared" si="10"/>
        <v>0</v>
      </c>
      <c r="J158" s="109" t="str">
        <f>IFERROR(VLOOKUP(G158,男子登録②!$P$2:$V$101,5,FALSE),"0")</f>
        <v>0</v>
      </c>
      <c r="K158" s="109" t="str">
        <f>IFERROR(VLOOKUP(G158,男子登録②!$P$2:$V$101,7,FALSE),"0")</f>
        <v>0</v>
      </c>
      <c r="L158" s="108">
        <v>1</v>
      </c>
      <c r="M158" s="108" t="str">
        <f>IFERROR(VLOOKUP(G158,男子登録②!$P$2:$V$101,3,FALSE),"0")</f>
        <v>0</v>
      </c>
      <c r="N158" s="108" t="str">
        <f>IFERROR(VLOOKUP(G158,男子登録②!$P$2:$V$101,6,FALSE),"0")</f>
        <v>0</v>
      </c>
      <c r="O158" s="176"/>
      <c r="P158" s="110" t="s">
        <v>256</v>
      </c>
      <c r="Q158" s="176"/>
      <c r="R158" s="108" t="str">
        <f>IFERROR(VLOOKUP(A158,種目!$C$2:$D$29,2,FALSE),"0")</f>
        <v>0</v>
      </c>
      <c r="S158" s="108">
        <f>入力シート③!F60</f>
        <v>0</v>
      </c>
      <c r="T158" s="110">
        <v>0</v>
      </c>
      <c r="U158" s="110">
        <v>2</v>
      </c>
      <c r="V158" s="108">
        <f>入力シート③!$B$1</f>
        <v>0</v>
      </c>
    </row>
    <row r="159" spans="1:22" s="108" customFormat="1" ht="12.95" customHeight="1">
      <c r="A159" s="109">
        <f>入力シート③!E61</f>
        <v>0</v>
      </c>
      <c r="B159" s="108" t="str">
        <f t="shared" si="8"/>
        <v>0</v>
      </c>
      <c r="C159" s="108" t="str">
        <f>IFERROR(VLOOKUP(入力シート③!$B$1,所属!$B$2:$C$56,2,FALSE),"0")</f>
        <v>0</v>
      </c>
      <c r="D159" s="176"/>
      <c r="E159" s="176"/>
      <c r="F159" s="108" t="str">
        <f>入力シート③!A61</f>
        <v/>
      </c>
      <c r="G159" s="108">
        <f>入力シート③!B61</f>
        <v>0</v>
      </c>
      <c r="H159" s="109" t="str">
        <f>IFERROR(VLOOKUP(G159,男子登録②!$P$2:$V$101,4,FALSE),"0")</f>
        <v>0</v>
      </c>
      <c r="I159" s="108">
        <f t="shared" si="10"/>
        <v>0</v>
      </c>
      <c r="J159" s="109" t="str">
        <f>IFERROR(VLOOKUP(G159,男子登録②!$P$2:$V$101,5,FALSE),"0")</f>
        <v>0</v>
      </c>
      <c r="K159" s="109" t="str">
        <f>IFERROR(VLOOKUP(G159,男子登録②!$P$2:$V$101,7,FALSE),"0")</f>
        <v>0</v>
      </c>
      <c r="L159" s="108">
        <v>1</v>
      </c>
      <c r="M159" s="108" t="str">
        <f>IFERROR(VLOOKUP(G159,男子登録②!$P$2:$V$101,3,FALSE),"0")</f>
        <v>0</v>
      </c>
      <c r="N159" s="108" t="str">
        <f>IFERROR(VLOOKUP(G159,男子登録②!$P$2:$V$101,6,FALSE),"0")</f>
        <v>0</v>
      </c>
      <c r="O159" s="176"/>
      <c r="P159" s="110" t="s">
        <v>256</v>
      </c>
      <c r="Q159" s="176"/>
      <c r="R159" s="108" t="str">
        <f>IFERROR(VLOOKUP(A159,種目!$C$2:$D$29,2,FALSE),"0")</f>
        <v>0</v>
      </c>
      <c r="S159" s="108">
        <f>入力シート③!F61</f>
        <v>0</v>
      </c>
      <c r="T159" s="110">
        <v>0</v>
      </c>
      <c r="U159" s="110">
        <v>2</v>
      </c>
      <c r="V159" s="108">
        <f>入力シート③!$B$1</f>
        <v>0</v>
      </c>
    </row>
    <row r="160" spans="1:22" s="108" customFormat="1" ht="12.95" customHeight="1">
      <c r="A160" s="109">
        <f>入力シート③!E62</f>
        <v>0</v>
      </c>
      <c r="B160" s="108" t="str">
        <f t="shared" si="8"/>
        <v>0</v>
      </c>
      <c r="C160" s="108" t="str">
        <f>IFERROR(VLOOKUP(入力シート③!$B$1,所属!$B$2:$C$56,2,FALSE),"0")</f>
        <v>0</v>
      </c>
      <c r="D160" s="176"/>
      <c r="E160" s="176"/>
      <c r="F160" s="108" t="str">
        <f>入力シート③!A62</f>
        <v/>
      </c>
      <c r="G160" s="108">
        <f>入力シート③!B62</f>
        <v>0</v>
      </c>
      <c r="H160" s="109" t="str">
        <f>IFERROR(VLOOKUP(G160,男子登録②!$P$2:$V$101,4,FALSE),"0")</f>
        <v>0</v>
      </c>
      <c r="I160" s="108">
        <f t="shared" si="10"/>
        <v>0</v>
      </c>
      <c r="J160" s="109" t="str">
        <f>IFERROR(VLOOKUP(G160,男子登録②!$P$2:$V$101,5,FALSE),"0")</f>
        <v>0</v>
      </c>
      <c r="K160" s="109" t="str">
        <f>IFERROR(VLOOKUP(G160,男子登録②!$P$2:$V$101,7,FALSE),"0")</f>
        <v>0</v>
      </c>
      <c r="L160" s="108">
        <v>1</v>
      </c>
      <c r="M160" s="108" t="str">
        <f>IFERROR(VLOOKUP(G160,男子登録②!$P$2:$V$101,3,FALSE),"0")</f>
        <v>0</v>
      </c>
      <c r="N160" s="108" t="str">
        <f>IFERROR(VLOOKUP(G160,男子登録②!$P$2:$V$101,6,FALSE),"0")</f>
        <v>0</v>
      </c>
      <c r="O160" s="176"/>
      <c r="P160" s="110" t="s">
        <v>256</v>
      </c>
      <c r="Q160" s="176"/>
      <c r="R160" s="108" t="str">
        <f>IFERROR(VLOOKUP(A160,種目!$C$2:$D$29,2,FALSE),"0")</f>
        <v>0</v>
      </c>
      <c r="S160" s="108">
        <f>入力シート③!F62</f>
        <v>0</v>
      </c>
      <c r="T160" s="110">
        <v>0</v>
      </c>
      <c r="U160" s="110">
        <v>2</v>
      </c>
      <c r="V160" s="108">
        <f>入力シート③!$B$1</f>
        <v>0</v>
      </c>
    </row>
    <row r="161" spans="1:22" s="108" customFormat="1" ht="12.95" customHeight="1">
      <c r="A161" s="109">
        <f>入力シート③!E63</f>
        <v>0</v>
      </c>
      <c r="B161" s="108" t="str">
        <f t="shared" si="8"/>
        <v>0</v>
      </c>
      <c r="C161" s="108" t="str">
        <f>IFERROR(VLOOKUP(入力シート③!$B$1,所属!$B$2:$C$56,2,FALSE),"0")</f>
        <v>0</v>
      </c>
      <c r="D161" s="176"/>
      <c r="E161" s="176"/>
      <c r="F161" s="108" t="str">
        <f>入力シート③!A63</f>
        <v/>
      </c>
      <c r="G161" s="108">
        <f>入力シート③!B63</f>
        <v>0</v>
      </c>
      <c r="H161" s="109" t="str">
        <f>IFERROR(VLOOKUP(G161,男子登録②!$P$2:$V$101,4,FALSE),"0")</f>
        <v>0</v>
      </c>
      <c r="I161" s="108">
        <f t="shared" si="10"/>
        <v>0</v>
      </c>
      <c r="J161" s="109" t="str">
        <f>IFERROR(VLOOKUP(G161,男子登録②!$P$2:$V$101,5,FALSE),"0")</f>
        <v>0</v>
      </c>
      <c r="K161" s="109" t="str">
        <f>IFERROR(VLOOKUP(G161,男子登録②!$P$2:$V$101,7,FALSE),"0")</f>
        <v>0</v>
      </c>
      <c r="L161" s="108">
        <v>1</v>
      </c>
      <c r="M161" s="108" t="str">
        <f>IFERROR(VLOOKUP(G161,男子登録②!$P$2:$V$101,3,FALSE),"0")</f>
        <v>0</v>
      </c>
      <c r="N161" s="108" t="str">
        <f>IFERROR(VLOOKUP(G161,男子登録②!$P$2:$V$101,6,FALSE),"0")</f>
        <v>0</v>
      </c>
      <c r="O161" s="176"/>
      <c r="P161" s="110" t="s">
        <v>256</v>
      </c>
      <c r="Q161" s="176"/>
      <c r="R161" s="108" t="str">
        <f>IFERROR(VLOOKUP(A161,種目!$C$2:$D$29,2,FALSE),"0")</f>
        <v>0</v>
      </c>
      <c r="S161" s="108">
        <f>入力シート③!F63</f>
        <v>0</v>
      </c>
      <c r="T161" s="110">
        <v>0</v>
      </c>
      <c r="U161" s="110">
        <v>2</v>
      </c>
      <c r="V161" s="108">
        <f>入力シート③!$B$1</f>
        <v>0</v>
      </c>
    </row>
    <row r="162" spans="1:22" s="108" customFormat="1" ht="12.95" customHeight="1">
      <c r="A162" s="109">
        <f>入力シート③!E64</f>
        <v>0</v>
      </c>
      <c r="B162" s="108" t="str">
        <f t="shared" si="8"/>
        <v>0</v>
      </c>
      <c r="C162" s="108" t="str">
        <f>IFERROR(VLOOKUP(入力シート③!$B$1,所属!$B$2:$C$56,2,FALSE),"0")</f>
        <v>0</v>
      </c>
      <c r="D162" s="176"/>
      <c r="E162" s="176"/>
      <c r="F162" s="108" t="str">
        <f>入力シート③!A64</f>
        <v/>
      </c>
      <c r="G162" s="108">
        <f>入力シート③!B64</f>
        <v>0</v>
      </c>
      <c r="H162" s="109" t="str">
        <f>IFERROR(VLOOKUP(G162,男子登録②!$P$2:$V$101,4,FALSE),"0")</f>
        <v>0</v>
      </c>
      <c r="I162" s="108">
        <f t="shared" si="10"/>
        <v>0</v>
      </c>
      <c r="J162" s="109" t="str">
        <f>IFERROR(VLOOKUP(G162,男子登録②!$P$2:$V$101,5,FALSE),"0")</f>
        <v>0</v>
      </c>
      <c r="K162" s="109" t="str">
        <f>IFERROR(VLOOKUP(G162,男子登録②!$P$2:$V$101,7,FALSE),"0")</f>
        <v>0</v>
      </c>
      <c r="L162" s="108">
        <v>1</v>
      </c>
      <c r="M162" s="108" t="str">
        <f>IFERROR(VLOOKUP(G162,男子登録②!$P$2:$V$101,3,FALSE),"0")</f>
        <v>0</v>
      </c>
      <c r="N162" s="108" t="str">
        <f>IFERROR(VLOOKUP(G162,男子登録②!$P$2:$V$101,6,FALSE),"0")</f>
        <v>0</v>
      </c>
      <c r="O162" s="176"/>
      <c r="P162" s="110" t="s">
        <v>256</v>
      </c>
      <c r="Q162" s="176"/>
      <c r="R162" s="108" t="str">
        <f>IFERROR(VLOOKUP(A162,種目!$C$2:$D$29,2,FALSE),"0")</f>
        <v>0</v>
      </c>
      <c r="S162" s="108">
        <f>入力シート③!F64</f>
        <v>0</v>
      </c>
      <c r="T162" s="110">
        <v>0</v>
      </c>
      <c r="U162" s="110">
        <v>2</v>
      </c>
      <c r="V162" s="108">
        <f>入力シート③!$B$1</f>
        <v>0</v>
      </c>
    </row>
    <row r="163" spans="1:22" s="108" customFormat="1" ht="12.95" customHeight="1">
      <c r="A163" s="109">
        <f>入力シート③!E65</f>
        <v>0</v>
      </c>
      <c r="B163" s="108" t="str">
        <f t="shared" si="8"/>
        <v>0</v>
      </c>
      <c r="C163" s="108" t="str">
        <f>IFERROR(VLOOKUP(入力シート③!$B$1,所属!$B$2:$C$56,2,FALSE),"0")</f>
        <v>0</v>
      </c>
      <c r="D163" s="176"/>
      <c r="E163" s="176"/>
      <c r="F163" s="108" t="str">
        <f>入力シート③!A65</f>
        <v/>
      </c>
      <c r="G163" s="108">
        <f>入力シート③!B65</f>
        <v>0</v>
      </c>
      <c r="H163" s="109" t="str">
        <f>IFERROR(VLOOKUP(G163,男子登録②!$P$2:$V$101,4,FALSE),"0")</f>
        <v>0</v>
      </c>
      <c r="I163" s="108">
        <f t="shared" si="10"/>
        <v>0</v>
      </c>
      <c r="J163" s="109" t="str">
        <f>IFERROR(VLOOKUP(G163,男子登録②!$P$2:$V$101,5,FALSE),"0")</f>
        <v>0</v>
      </c>
      <c r="K163" s="109" t="str">
        <f>IFERROR(VLOOKUP(G163,男子登録②!$P$2:$V$101,7,FALSE),"0")</f>
        <v>0</v>
      </c>
      <c r="L163" s="108">
        <v>1</v>
      </c>
      <c r="M163" s="108" t="str">
        <f>IFERROR(VLOOKUP(G163,男子登録②!$P$2:$V$101,3,FALSE),"0")</f>
        <v>0</v>
      </c>
      <c r="N163" s="108" t="str">
        <f>IFERROR(VLOOKUP(G163,男子登録②!$P$2:$V$101,6,FALSE),"0")</f>
        <v>0</v>
      </c>
      <c r="O163" s="176"/>
      <c r="P163" s="110" t="s">
        <v>256</v>
      </c>
      <c r="Q163" s="176"/>
      <c r="R163" s="108" t="str">
        <f>IFERROR(VLOOKUP(A163,種目!$C$2:$D$29,2,FALSE),"0")</f>
        <v>0</v>
      </c>
      <c r="S163" s="108">
        <f>入力シート③!F65</f>
        <v>0</v>
      </c>
      <c r="T163" s="110">
        <v>0</v>
      </c>
      <c r="U163" s="110">
        <v>2</v>
      </c>
      <c r="V163" s="108">
        <f>入力シート③!$B$1</f>
        <v>0</v>
      </c>
    </row>
    <row r="164" spans="1:22" s="108" customFormat="1" ht="12.95" customHeight="1">
      <c r="A164" s="109">
        <f>入力シート③!E66</f>
        <v>0</v>
      </c>
      <c r="B164" s="108" t="str">
        <f t="shared" si="8"/>
        <v>0</v>
      </c>
      <c r="C164" s="108" t="str">
        <f>IFERROR(VLOOKUP(入力シート③!$B$1,所属!$B$2:$C$56,2,FALSE),"0")</f>
        <v>0</v>
      </c>
      <c r="D164" s="176"/>
      <c r="E164" s="176"/>
      <c r="F164" s="108" t="str">
        <f>入力シート③!A66</f>
        <v/>
      </c>
      <c r="G164" s="108">
        <f>入力シート③!B66</f>
        <v>0</v>
      </c>
      <c r="H164" s="109" t="str">
        <f>IFERROR(VLOOKUP(G164,男子登録②!$P$2:$V$101,4,FALSE),"0")</f>
        <v>0</v>
      </c>
      <c r="I164" s="108">
        <f t="shared" si="10"/>
        <v>0</v>
      </c>
      <c r="J164" s="109" t="str">
        <f>IFERROR(VLOOKUP(G164,男子登録②!$P$2:$V$101,5,FALSE),"0")</f>
        <v>0</v>
      </c>
      <c r="K164" s="109" t="str">
        <f>IFERROR(VLOOKUP(G164,男子登録②!$P$2:$V$101,7,FALSE),"0")</f>
        <v>0</v>
      </c>
      <c r="L164" s="108">
        <v>1</v>
      </c>
      <c r="M164" s="108" t="str">
        <f>IFERROR(VLOOKUP(G164,男子登録②!$P$2:$V$101,3,FALSE),"0")</f>
        <v>0</v>
      </c>
      <c r="N164" s="108" t="str">
        <f>IFERROR(VLOOKUP(G164,男子登録②!$P$2:$V$101,6,FALSE),"0")</f>
        <v>0</v>
      </c>
      <c r="O164" s="176"/>
      <c r="P164" s="110" t="s">
        <v>256</v>
      </c>
      <c r="Q164" s="176"/>
      <c r="R164" s="108" t="str">
        <f>IFERROR(VLOOKUP(A164,種目!$C$2:$D$29,2,FALSE),"0")</f>
        <v>0</v>
      </c>
      <c r="S164" s="108">
        <f>入力シート③!F66</f>
        <v>0</v>
      </c>
      <c r="T164" s="110">
        <v>0</v>
      </c>
      <c r="U164" s="110">
        <v>2</v>
      </c>
      <c r="V164" s="108">
        <f>入力シート③!$B$1</f>
        <v>0</v>
      </c>
    </row>
    <row r="165" spans="1:22" s="108" customFormat="1" ht="12.95" customHeight="1">
      <c r="A165" s="109">
        <f>入力シート③!E67</f>
        <v>0</v>
      </c>
      <c r="B165" s="108" t="str">
        <f t="shared" si="8"/>
        <v>0</v>
      </c>
      <c r="C165" s="108" t="str">
        <f>IFERROR(VLOOKUP(入力シート③!$B$1,所属!$B$2:$C$56,2,FALSE),"0")</f>
        <v>0</v>
      </c>
      <c r="D165" s="176"/>
      <c r="E165" s="176"/>
      <c r="F165" s="108" t="str">
        <f>入力シート③!A67</f>
        <v/>
      </c>
      <c r="G165" s="108">
        <f>入力シート③!B67</f>
        <v>0</v>
      </c>
      <c r="H165" s="109" t="str">
        <f>IFERROR(VLOOKUP(G165,男子登録②!$P$2:$V$101,4,FALSE),"0")</f>
        <v>0</v>
      </c>
      <c r="I165" s="108">
        <f t="shared" si="10"/>
        <v>0</v>
      </c>
      <c r="J165" s="109" t="str">
        <f>IFERROR(VLOOKUP(G165,男子登録②!$P$2:$V$101,5,FALSE),"0")</f>
        <v>0</v>
      </c>
      <c r="K165" s="109" t="str">
        <f>IFERROR(VLOOKUP(G165,男子登録②!$P$2:$V$101,7,FALSE),"0")</f>
        <v>0</v>
      </c>
      <c r="L165" s="108">
        <v>1</v>
      </c>
      <c r="M165" s="108" t="str">
        <f>IFERROR(VLOOKUP(G165,男子登録②!$P$2:$V$101,3,FALSE),"0")</f>
        <v>0</v>
      </c>
      <c r="N165" s="108" t="str">
        <f>IFERROR(VLOOKUP(G165,男子登録②!$P$2:$V$101,6,FALSE),"0")</f>
        <v>0</v>
      </c>
      <c r="O165" s="176"/>
      <c r="P165" s="110" t="s">
        <v>256</v>
      </c>
      <c r="Q165" s="176"/>
      <c r="R165" s="108" t="str">
        <f>IFERROR(VLOOKUP(A165,種目!$C$2:$D$29,2,FALSE),"0")</f>
        <v>0</v>
      </c>
      <c r="S165" s="108">
        <f>入力シート③!F67</f>
        <v>0</v>
      </c>
      <c r="T165" s="110">
        <v>0</v>
      </c>
      <c r="U165" s="110">
        <v>2</v>
      </c>
      <c r="V165" s="108">
        <f>入力シート③!$B$1</f>
        <v>0</v>
      </c>
    </row>
    <row r="166" spans="1:22" s="108" customFormat="1" ht="12.95" customHeight="1">
      <c r="A166" s="109">
        <f>入力シート③!E68</f>
        <v>0</v>
      </c>
      <c r="B166" s="108" t="str">
        <f t="shared" si="8"/>
        <v>0</v>
      </c>
      <c r="C166" s="108" t="str">
        <f>IFERROR(VLOOKUP(入力シート③!$B$1,所属!$B$2:$C$56,2,FALSE),"0")</f>
        <v>0</v>
      </c>
      <c r="D166" s="176"/>
      <c r="E166" s="176"/>
      <c r="F166" s="108" t="str">
        <f>入力シート③!A68</f>
        <v/>
      </c>
      <c r="G166" s="108">
        <f>入力シート③!B68</f>
        <v>0</v>
      </c>
      <c r="H166" s="109" t="str">
        <f>IFERROR(VLOOKUP(G166,男子登録②!$P$2:$V$101,4,FALSE),"0")</f>
        <v>0</v>
      </c>
      <c r="I166" s="108">
        <f t="shared" si="10"/>
        <v>0</v>
      </c>
      <c r="J166" s="109" t="str">
        <f>IFERROR(VLOOKUP(G166,男子登録②!$P$2:$V$101,5,FALSE),"0")</f>
        <v>0</v>
      </c>
      <c r="K166" s="109" t="str">
        <f>IFERROR(VLOOKUP(G166,男子登録②!$P$2:$V$101,7,FALSE),"0")</f>
        <v>0</v>
      </c>
      <c r="L166" s="108">
        <v>1</v>
      </c>
      <c r="M166" s="108" t="str">
        <f>IFERROR(VLOOKUP(G166,男子登録②!$P$2:$V$101,3,FALSE),"0")</f>
        <v>0</v>
      </c>
      <c r="N166" s="108" t="str">
        <f>IFERROR(VLOOKUP(G166,男子登録②!$P$2:$V$101,6,FALSE),"0")</f>
        <v>0</v>
      </c>
      <c r="O166" s="176"/>
      <c r="P166" s="110" t="s">
        <v>256</v>
      </c>
      <c r="Q166" s="176"/>
      <c r="R166" s="108" t="str">
        <f>IFERROR(VLOOKUP(A166,種目!$C$2:$D$29,2,FALSE),"0")</f>
        <v>0</v>
      </c>
      <c r="S166" s="108">
        <f>入力シート③!F68</f>
        <v>0</v>
      </c>
      <c r="T166" s="110">
        <v>0</v>
      </c>
      <c r="U166" s="110">
        <v>2</v>
      </c>
      <c r="V166" s="108">
        <f>入力シート③!$B$1</f>
        <v>0</v>
      </c>
    </row>
    <row r="167" spans="1:22" s="108" customFormat="1" ht="12.95" customHeight="1">
      <c r="A167" s="109">
        <f>入力シート③!E69</f>
        <v>0</v>
      </c>
      <c r="B167" s="108" t="str">
        <f t="shared" si="8"/>
        <v>0</v>
      </c>
      <c r="C167" s="108" t="str">
        <f>IFERROR(VLOOKUP(入力シート③!$B$1,所属!$B$2:$C$56,2,FALSE),"0")</f>
        <v>0</v>
      </c>
      <c r="D167" s="176"/>
      <c r="E167" s="176"/>
      <c r="F167" s="108" t="str">
        <f>入力シート③!A69</f>
        <v/>
      </c>
      <c r="G167" s="108">
        <f>入力シート③!B69</f>
        <v>0</v>
      </c>
      <c r="H167" s="109" t="str">
        <f>IFERROR(VLOOKUP(G167,男子登録②!$P$2:$V$101,4,FALSE),"0")</f>
        <v>0</v>
      </c>
      <c r="I167" s="108">
        <f t="shared" si="10"/>
        <v>0</v>
      </c>
      <c r="J167" s="109" t="str">
        <f>IFERROR(VLOOKUP(G167,男子登録②!$P$2:$V$101,5,FALSE),"0")</f>
        <v>0</v>
      </c>
      <c r="K167" s="109" t="str">
        <f>IFERROR(VLOOKUP(G167,男子登録②!$P$2:$V$101,7,FALSE),"0")</f>
        <v>0</v>
      </c>
      <c r="L167" s="108">
        <v>1</v>
      </c>
      <c r="M167" s="108" t="str">
        <f>IFERROR(VLOOKUP(G167,男子登録②!$P$2:$V$101,3,FALSE),"0")</f>
        <v>0</v>
      </c>
      <c r="N167" s="108" t="str">
        <f>IFERROR(VLOOKUP(G167,男子登録②!$P$2:$V$101,6,FALSE),"0")</f>
        <v>0</v>
      </c>
      <c r="O167" s="176"/>
      <c r="P167" s="110" t="s">
        <v>256</v>
      </c>
      <c r="Q167" s="176"/>
      <c r="R167" s="108" t="str">
        <f>IFERROR(VLOOKUP(A167,種目!$C$2:$D$29,2,FALSE),"0")</f>
        <v>0</v>
      </c>
      <c r="S167" s="108">
        <f>入力シート③!F69</f>
        <v>0</v>
      </c>
      <c r="T167" s="110">
        <v>0</v>
      </c>
      <c r="U167" s="110">
        <v>2</v>
      </c>
      <c r="V167" s="108">
        <f>入力シート③!$B$1</f>
        <v>0</v>
      </c>
    </row>
    <row r="168" spans="1:22" s="108" customFormat="1" ht="12.95" customHeight="1">
      <c r="A168" s="109">
        <f>入力シート③!E70</f>
        <v>0</v>
      </c>
      <c r="B168" s="108" t="str">
        <f t="shared" si="8"/>
        <v>0</v>
      </c>
      <c r="C168" s="108" t="str">
        <f>IFERROR(VLOOKUP(入力シート③!$B$1,所属!$B$2:$C$56,2,FALSE),"0")</f>
        <v>0</v>
      </c>
      <c r="D168" s="176"/>
      <c r="E168" s="176"/>
      <c r="F168" s="108" t="str">
        <f>入力シート③!A70</f>
        <v/>
      </c>
      <c r="G168" s="108">
        <f>入力シート③!B70</f>
        <v>0</v>
      </c>
      <c r="H168" s="109" t="str">
        <f>IFERROR(VLOOKUP(G168,男子登録②!$P$2:$V$101,4,FALSE),"0")</f>
        <v>0</v>
      </c>
      <c r="I168" s="108">
        <f t="shared" si="10"/>
        <v>0</v>
      </c>
      <c r="J168" s="109" t="str">
        <f>IFERROR(VLOOKUP(G168,男子登録②!$P$2:$V$101,5,FALSE),"0")</f>
        <v>0</v>
      </c>
      <c r="K168" s="109" t="str">
        <f>IFERROR(VLOOKUP(G168,男子登録②!$P$2:$V$101,7,FALSE),"0")</f>
        <v>0</v>
      </c>
      <c r="L168" s="108">
        <v>1</v>
      </c>
      <c r="M168" s="108" t="str">
        <f>IFERROR(VLOOKUP(G168,男子登録②!$P$2:$V$101,3,FALSE),"0")</f>
        <v>0</v>
      </c>
      <c r="N168" s="108" t="str">
        <f>IFERROR(VLOOKUP(G168,男子登録②!$P$2:$V$101,6,FALSE),"0")</f>
        <v>0</v>
      </c>
      <c r="O168" s="176"/>
      <c r="P168" s="110" t="s">
        <v>256</v>
      </c>
      <c r="Q168" s="176"/>
      <c r="R168" s="108" t="str">
        <f>IFERROR(VLOOKUP(A168,種目!$C$2:$D$29,2,FALSE),"0")</f>
        <v>0</v>
      </c>
      <c r="S168" s="108">
        <f>入力シート③!F70</f>
        <v>0</v>
      </c>
      <c r="T168" s="110">
        <v>0</v>
      </c>
      <c r="U168" s="110">
        <v>2</v>
      </c>
      <c r="V168" s="108">
        <f>入力シート③!$B$1</f>
        <v>0</v>
      </c>
    </row>
    <row r="169" spans="1:22" s="108" customFormat="1" ht="12.95" customHeight="1">
      <c r="A169" s="109">
        <f>入力シート③!E71</f>
        <v>0</v>
      </c>
      <c r="B169" s="108" t="str">
        <f t="shared" si="8"/>
        <v>0</v>
      </c>
      <c r="C169" s="108" t="str">
        <f>IFERROR(VLOOKUP(入力シート③!$B$1,所属!$B$2:$C$56,2,FALSE),"0")</f>
        <v>0</v>
      </c>
      <c r="D169" s="176"/>
      <c r="E169" s="176"/>
      <c r="F169" s="108" t="str">
        <f>入力シート③!A71</f>
        <v/>
      </c>
      <c r="G169" s="108">
        <f>入力シート③!B71</f>
        <v>0</v>
      </c>
      <c r="H169" s="109" t="str">
        <f>IFERROR(VLOOKUP(G169,男子登録②!$P$2:$V$101,4,FALSE),"0")</f>
        <v>0</v>
      </c>
      <c r="I169" s="108">
        <f t="shared" si="10"/>
        <v>0</v>
      </c>
      <c r="J169" s="109" t="str">
        <f>IFERROR(VLOOKUP(G169,男子登録②!$P$2:$V$101,5,FALSE),"0")</f>
        <v>0</v>
      </c>
      <c r="K169" s="109" t="str">
        <f>IFERROR(VLOOKUP(G169,男子登録②!$P$2:$V$101,7,FALSE),"0")</f>
        <v>0</v>
      </c>
      <c r="L169" s="108">
        <v>1</v>
      </c>
      <c r="M169" s="108" t="str">
        <f>IFERROR(VLOOKUP(G169,男子登録②!$P$2:$V$101,3,FALSE),"0")</f>
        <v>0</v>
      </c>
      <c r="N169" s="108" t="str">
        <f>IFERROR(VLOOKUP(G169,男子登録②!$P$2:$V$101,6,FALSE),"0")</f>
        <v>0</v>
      </c>
      <c r="O169" s="176"/>
      <c r="P169" s="110" t="s">
        <v>256</v>
      </c>
      <c r="Q169" s="176"/>
      <c r="R169" s="108" t="str">
        <f>IFERROR(VLOOKUP(A169,種目!$C$2:$D$29,2,FALSE),"0")</f>
        <v>0</v>
      </c>
      <c r="S169" s="108">
        <f>入力シート③!F71</f>
        <v>0</v>
      </c>
      <c r="T169" s="110">
        <v>0</v>
      </c>
      <c r="U169" s="110">
        <v>2</v>
      </c>
      <c r="V169" s="108">
        <f>入力シート③!$B$1</f>
        <v>0</v>
      </c>
    </row>
    <row r="170" spans="1:22" s="108" customFormat="1" ht="12.95" customHeight="1">
      <c r="A170" s="109">
        <f>入力シート③!E72</f>
        <v>0</v>
      </c>
      <c r="B170" s="108" t="str">
        <f t="shared" si="8"/>
        <v>0</v>
      </c>
      <c r="C170" s="108" t="str">
        <f>IFERROR(VLOOKUP(入力シート③!$B$1,所属!$B$2:$C$56,2,FALSE),"0")</f>
        <v>0</v>
      </c>
      <c r="D170" s="176"/>
      <c r="E170" s="176"/>
      <c r="F170" s="108" t="str">
        <f>入力シート③!A72</f>
        <v/>
      </c>
      <c r="G170" s="108">
        <f>入力シート③!B72</f>
        <v>0</v>
      </c>
      <c r="H170" s="109" t="str">
        <f>IFERROR(VLOOKUP(G170,男子登録②!$P$2:$V$101,4,FALSE),"0")</f>
        <v>0</v>
      </c>
      <c r="I170" s="108">
        <f t="shared" si="10"/>
        <v>0</v>
      </c>
      <c r="J170" s="109" t="str">
        <f>IFERROR(VLOOKUP(G170,男子登録②!$P$2:$V$101,5,FALSE),"0")</f>
        <v>0</v>
      </c>
      <c r="K170" s="109" t="str">
        <f>IFERROR(VLOOKUP(G170,男子登録②!$P$2:$V$101,7,FALSE),"0")</f>
        <v>0</v>
      </c>
      <c r="L170" s="108">
        <v>1</v>
      </c>
      <c r="M170" s="108" t="str">
        <f>IFERROR(VLOOKUP(G170,男子登録②!$P$2:$V$101,3,FALSE),"0")</f>
        <v>0</v>
      </c>
      <c r="N170" s="108" t="str">
        <f>IFERROR(VLOOKUP(G170,男子登録②!$P$2:$V$101,6,FALSE),"0")</f>
        <v>0</v>
      </c>
      <c r="O170" s="176"/>
      <c r="P170" s="110" t="s">
        <v>256</v>
      </c>
      <c r="Q170" s="176"/>
      <c r="R170" s="108" t="str">
        <f>IFERROR(VLOOKUP(A170,種目!$C$2:$D$29,2,FALSE),"0")</f>
        <v>0</v>
      </c>
      <c r="S170" s="108">
        <f>入力シート③!F72</f>
        <v>0</v>
      </c>
      <c r="T170" s="110">
        <v>0</v>
      </c>
      <c r="U170" s="110">
        <v>2</v>
      </c>
      <c r="V170" s="108">
        <f>入力シート③!$B$1</f>
        <v>0</v>
      </c>
    </row>
    <row r="171" spans="1:22" s="108" customFormat="1" ht="12.95" customHeight="1">
      <c r="A171" s="109">
        <f>入力シート③!E73</f>
        <v>0</v>
      </c>
      <c r="B171" s="108" t="str">
        <f t="shared" si="8"/>
        <v>0</v>
      </c>
      <c r="C171" s="108" t="str">
        <f>IFERROR(VLOOKUP(入力シート③!$B$1,所属!$B$2:$C$56,2,FALSE),"0")</f>
        <v>0</v>
      </c>
      <c r="D171" s="176"/>
      <c r="E171" s="176"/>
      <c r="F171" s="108" t="str">
        <f>入力シート③!A73</f>
        <v/>
      </c>
      <c r="G171" s="108">
        <f>入力シート③!B73</f>
        <v>0</v>
      </c>
      <c r="H171" s="109" t="str">
        <f>IFERROR(VLOOKUP(G171,男子登録②!$P$2:$V$101,4,FALSE),"0")</f>
        <v>0</v>
      </c>
      <c r="I171" s="108">
        <f t="shared" si="10"/>
        <v>0</v>
      </c>
      <c r="J171" s="109" t="str">
        <f>IFERROR(VLOOKUP(G171,男子登録②!$P$2:$V$101,5,FALSE),"0")</f>
        <v>0</v>
      </c>
      <c r="K171" s="109" t="str">
        <f>IFERROR(VLOOKUP(G171,男子登録②!$P$2:$V$101,7,FALSE),"0")</f>
        <v>0</v>
      </c>
      <c r="L171" s="108">
        <v>1</v>
      </c>
      <c r="M171" s="108" t="str">
        <f>IFERROR(VLOOKUP(G171,男子登録②!$P$2:$V$101,3,FALSE),"0")</f>
        <v>0</v>
      </c>
      <c r="N171" s="108" t="str">
        <f>IFERROR(VLOOKUP(G171,男子登録②!$P$2:$V$101,6,FALSE),"0")</f>
        <v>0</v>
      </c>
      <c r="O171" s="176"/>
      <c r="P171" s="110" t="s">
        <v>256</v>
      </c>
      <c r="Q171" s="176"/>
      <c r="R171" s="108" t="str">
        <f>IFERROR(VLOOKUP(A171,種目!$C$2:$D$29,2,FALSE),"0")</f>
        <v>0</v>
      </c>
      <c r="S171" s="108">
        <f>入力シート③!F73</f>
        <v>0</v>
      </c>
      <c r="T171" s="110">
        <v>0</v>
      </c>
      <c r="U171" s="110">
        <v>2</v>
      </c>
      <c r="V171" s="108">
        <f>入力シート③!$B$1</f>
        <v>0</v>
      </c>
    </row>
    <row r="172" spans="1:22" s="108" customFormat="1" ht="12.95" customHeight="1">
      <c r="A172" s="109">
        <f>入力シート③!E74</f>
        <v>0</v>
      </c>
      <c r="B172" s="108" t="str">
        <f t="shared" si="8"/>
        <v>0</v>
      </c>
      <c r="C172" s="108" t="str">
        <f>IFERROR(VLOOKUP(入力シート③!$B$1,所属!$B$2:$C$56,2,FALSE),"0")</f>
        <v>0</v>
      </c>
      <c r="D172" s="176"/>
      <c r="E172" s="176"/>
      <c r="F172" s="108" t="str">
        <f>入力シート③!A74</f>
        <v/>
      </c>
      <c r="G172" s="108">
        <f>入力シート③!B74</f>
        <v>0</v>
      </c>
      <c r="H172" s="109" t="str">
        <f>IFERROR(VLOOKUP(G172,男子登録②!$P$2:$V$101,4,FALSE),"0")</f>
        <v>0</v>
      </c>
      <c r="I172" s="108">
        <f t="shared" si="10"/>
        <v>0</v>
      </c>
      <c r="J172" s="109" t="str">
        <f>IFERROR(VLOOKUP(G172,男子登録②!$P$2:$V$101,5,FALSE),"0")</f>
        <v>0</v>
      </c>
      <c r="K172" s="109" t="str">
        <f>IFERROR(VLOOKUP(G172,男子登録②!$P$2:$V$101,7,FALSE),"0")</f>
        <v>0</v>
      </c>
      <c r="L172" s="108">
        <v>1</v>
      </c>
      <c r="M172" s="108" t="str">
        <f>IFERROR(VLOOKUP(G172,男子登録②!$P$2:$V$101,3,FALSE),"0")</f>
        <v>0</v>
      </c>
      <c r="N172" s="108" t="str">
        <f>IFERROR(VLOOKUP(G172,男子登録②!$P$2:$V$101,6,FALSE),"0")</f>
        <v>0</v>
      </c>
      <c r="O172" s="176"/>
      <c r="P172" s="110" t="s">
        <v>256</v>
      </c>
      <c r="Q172" s="176"/>
      <c r="R172" s="108" t="str">
        <f>IFERROR(VLOOKUP(A172,種目!$C$2:$D$29,2,FALSE),"0")</f>
        <v>0</v>
      </c>
      <c r="S172" s="108">
        <f>入力シート③!F74</f>
        <v>0</v>
      </c>
      <c r="T172" s="110">
        <v>0</v>
      </c>
      <c r="U172" s="110">
        <v>2</v>
      </c>
      <c r="V172" s="108">
        <f>入力シート③!$B$1</f>
        <v>0</v>
      </c>
    </row>
    <row r="173" spans="1:22" s="108" customFormat="1" ht="12.95" customHeight="1">
      <c r="A173" s="109">
        <f>入力シート③!E75</f>
        <v>0</v>
      </c>
      <c r="B173" s="108" t="str">
        <f t="shared" si="8"/>
        <v>0</v>
      </c>
      <c r="C173" s="108" t="str">
        <f>IFERROR(VLOOKUP(入力シート③!$B$1,所属!$B$2:$C$56,2,FALSE),"0")</f>
        <v>0</v>
      </c>
      <c r="D173" s="176"/>
      <c r="E173" s="176"/>
      <c r="F173" s="108" t="str">
        <f>入力シート③!A75</f>
        <v/>
      </c>
      <c r="G173" s="108">
        <f>入力シート③!B75</f>
        <v>0</v>
      </c>
      <c r="H173" s="109" t="str">
        <f>IFERROR(VLOOKUP(G173,男子登録②!$P$2:$V$101,4,FALSE),"0")</f>
        <v>0</v>
      </c>
      <c r="I173" s="108">
        <f t="shared" si="10"/>
        <v>0</v>
      </c>
      <c r="J173" s="109" t="str">
        <f>IFERROR(VLOOKUP(G173,男子登録②!$P$2:$V$101,5,FALSE),"0")</f>
        <v>0</v>
      </c>
      <c r="K173" s="109" t="str">
        <f>IFERROR(VLOOKUP(G173,男子登録②!$P$2:$V$101,7,FALSE),"0")</f>
        <v>0</v>
      </c>
      <c r="L173" s="108">
        <v>1</v>
      </c>
      <c r="M173" s="108" t="str">
        <f>IFERROR(VLOOKUP(G173,男子登録②!$P$2:$V$101,3,FALSE),"0")</f>
        <v>0</v>
      </c>
      <c r="N173" s="108" t="str">
        <f>IFERROR(VLOOKUP(G173,男子登録②!$P$2:$V$101,6,FALSE),"0")</f>
        <v>0</v>
      </c>
      <c r="O173" s="176"/>
      <c r="P173" s="110" t="s">
        <v>256</v>
      </c>
      <c r="Q173" s="176"/>
      <c r="R173" s="108" t="str">
        <f>IFERROR(VLOOKUP(A173,種目!$C$2:$D$29,2,FALSE),"0")</f>
        <v>0</v>
      </c>
      <c r="S173" s="108">
        <f>入力シート③!F75</f>
        <v>0</v>
      </c>
      <c r="T173" s="110">
        <v>0</v>
      </c>
      <c r="U173" s="110">
        <v>2</v>
      </c>
      <c r="V173" s="108">
        <f>入力シート③!$B$1</f>
        <v>0</v>
      </c>
    </row>
    <row r="174" spans="1:22" s="108" customFormat="1" ht="12.95" customHeight="1">
      <c r="A174" s="109">
        <f>入力シート③!E76</f>
        <v>0</v>
      </c>
      <c r="B174" s="108" t="str">
        <f t="shared" si="8"/>
        <v>0</v>
      </c>
      <c r="C174" s="108" t="str">
        <f>IFERROR(VLOOKUP(入力シート③!$B$1,所属!$B$2:$C$56,2,FALSE),"0")</f>
        <v>0</v>
      </c>
      <c r="D174" s="176"/>
      <c r="E174" s="176"/>
      <c r="F174" s="108" t="str">
        <f>入力シート③!A76</f>
        <v/>
      </c>
      <c r="G174" s="108">
        <f>入力シート③!B76</f>
        <v>0</v>
      </c>
      <c r="H174" s="109" t="str">
        <f>IFERROR(VLOOKUP(G174,男子登録②!$P$2:$V$101,4,FALSE),"0")</f>
        <v>0</v>
      </c>
      <c r="I174" s="108">
        <f t="shared" si="10"/>
        <v>0</v>
      </c>
      <c r="J174" s="109" t="str">
        <f>IFERROR(VLOOKUP(G174,男子登録②!$P$2:$V$101,5,FALSE),"0")</f>
        <v>0</v>
      </c>
      <c r="K174" s="109" t="str">
        <f>IFERROR(VLOOKUP(G174,男子登録②!$P$2:$V$101,7,FALSE),"0")</f>
        <v>0</v>
      </c>
      <c r="L174" s="108">
        <v>1</v>
      </c>
      <c r="M174" s="108" t="str">
        <f>IFERROR(VLOOKUP(G174,男子登録②!$P$2:$V$101,3,FALSE),"0")</f>
        <v>0</v>
      </c>
      <c r="N174" s="108" t="str">
        <f>IFERROR(VLOOKUP(G174,男子登録②!$P$2:$V$101,6,FALSE),"0")</f>
        <v>0</v>
      </c>
      <c r="O174" s="176"/>
      <c r="P174" s="110" t="s">
        <v>256</v>
      </c>
      <c r="Q174" s="176"/>
      <c r="R174" s="108" t="str">
        <f>IFERROR(VLOOKUP(A174,種目!$C$2:$D$29,2,FALSE),"0")</f>
        <v>0</v>
      </c>
      <c r="S174" s="108">
        <f>入力シート③!F76</f>
        <v>0</v>
      </c>
      <c r="T174" s="110">
        <v>0</v>
      </c>
      <c r="U174" s="110">
        <v>2</v>
      </c>
      <c r="V174" s="108">
        <f>入力シート③!$B$1</f>
        <v>0</v>
      </c>
    </row>
    <row r="175" spans="1:22" s="108" customFormat="1" ht="12.95" customHeight="1">
      <c r="A175" s="109">
        <f>入力シート③!E77</f>
        <v>0</v>
      </c>
      <c r="B175" s="108" t="str">
        <f t="shared" ref="B175:B209" si="11">IFERROR(100000*L175+F175,"0")</f>
        <v>0</v>
      </c>
      <c r="C175" s="108" t="str">
        <f>IFERROR(VLOOKUP(入力シート③!$B$1,所属!$B$2:$C$56,2,FALSE),"0")</f>
        <v>0</v>
      </c>
      <c r="D175" s="176"/>
      <c r="E175" s="176"/>
      <c r="F175" s="108" t="str">
        <f>入力シート③!A77</f>
        <v/>
      </c>
      <c r="G175" s="108">
        <f>入力シート③!B77</f>
        <v>0</v>
      </c>
      <c r="H175" s="109" t="str">
        <f>IFERROR(VLOOKUP(G175,男子登録②!$P$2:$V$101,4,FALSE),"0")</f>
        <v>0</v>
      </c>
      <c r="I175" s="108">
        <f t="shared" si="10"/>
        <v>0</v>
      </c>
      <c r="J175" s="109" t="str">
        <f>IFERROR(VLOOKUP(G175,男子登録②!$P$2:$V$101,5,FALSE),"0")</f>
        <v>0</v>
      </c>
      <c r="K175" s="109" t="str">
        <f>IFERROR(VLOOKUP(G175,男子登録②!$P$2:$V$101,7,FALSE),"0")</f>
        <v>0</v>
      </c>
      <c r="L175" s="108">
        <v>1</v>
      </c>
      <c r="M175" s="108" t="str">
        <f>IFERROR(VLOOKUP(G175,男子登録②!$P$2:$V$101,3,FALSE),"0")</f>
        <v>0</v>
      </c>
      <c r="N175" s="108" t="str">
        <f>IFERROR(VLOOKUP(G175,男子登録②!$P$2:$V$101,6,FALSE),"0")</f>
        <v>0</v>
      </c>
      <c r="O175" s="176"/>
      <c r="P175" s="110" t="s">
        <v>256</v>
      </c>
      <c r="Q175" s="176"/>
      <c r="R175" s="108" t="str">
        <f>IFERROR(VLOOKUP(A175,種目!$C$2:$D$29,2,FALSE),"0")</f>
        <v>0</v>
      </c>
      <c r="S175" s="108">
        <f>入力シート③!F77</f>
        <v>0</v>
      </c>
      <c r="T175" s="110">
        <v>0</v>
      </c>
      <c r="U175" s="110">
        <v>2</v>
      </c>
      <c r="V175" s="108">
        <f>入力シート③!$B$1</f>
        <v>0</v>
      </c>
    </row>
    <row r="176" spans="1:22" s="108" customFormat="1" ht="12.95" customHeight="1">
      <c r="A176" s="109">
        <f>入力シート③!E78</f>
        <v>0</v>
      </c>
      <c r="B176" s="108" t="str">
        <f t="shared" si="11"/>
        <v>0</v>
      </c>
      <c r="C176" s="108" t="str">
        <f>IFERROR(VLOOKUP(入力シート③!$B$1,所属!$B$2:$C$56,2,FALSE),"0")</f>
        <v>0</v>
      </c>
      <c r="D176" s="176"/>
      <c r="E176" s="176"/>
      <c r="F176" s="108" t="str">
        <f>入力シート③!A78</f>
        <v/>
      </c>
      <c r="G176" s="108">
        <f>入力シート③!B78</f>
        <v>0</v>
      </c>
      <c r="H176" s="109" t="str">
        <f>IFERROR(VLOOKUP(G176,男子登録②!$P$2:$V$101,4,FALSE),"0")</f>
        <v>0</v>
      </c>
      <c r="I176" s="108">
        <f t="shared" si="10"/>
        <v>0</v>
      </c>
      <c r="J176" s="109" t="str">
        <f>IFERROR(VLOOKUP(G176,男子登録②!$P$2:$V$101,5,FALSE),"0")</f>
        <v>0</v>
      </c>
      <c r="K176" s="109" t="str">
        <f>IFERROR(VLOOKUP(G176,男子登録②!$P$2:$V$101,7,FALSE),"0")</f>
        <v>0</v>
      </c>
      <c r="L176" s="108">
        <v>1</v>
      </c>
      <c r="M176" s="108" t="str">
        <f>IFERROR(VLOOKUP(G176,男子登録②!$P$2:$V$101,3,FALSE),"0")</f>
        <v>0</v>
      </c>
      <c r="N176" s="108" t="str">
        <f>IFERROR(VLOOKUP(G176,男子登録②!$P$2:$V$101,6,FALSE),"0")</f>
        <v>0</v>
      </c>
      <c r="O176" s="176"/>
      <c r="P176" s="110" t="s">
        <v>256</v>
      </c>
      <c r="Q176" s="176"/>
      <c r="R176" s="108" t="str">
        <f>IFERROR(VLOOKUP(A176,種目!$C$2:$D$29,2,FALSE),"0")</f>
        <v>0</v>
      </c>
      <c r="S176" s="108">
        <f>入力シート③!F78</f>
        <v>0</v>
      </c>
      <c r="T176" s="110">
        <v>0</v>
      </c>
      <c r="U176" s="110">
        <v>2</v>
      </c>
      <c r="V176" s="108">
        <f>入力シート③!$B$1</f>
        <v>0</v>
      </c>
    </row>
    <row r="177" spans="1:22" s="108" customFormat="1" ht="12.95" customHeight="1">
      <c r="A177" s="109">
        <f>入力シート③!E79</f>
        <v>0</v>
      </c>
      <c r="B177" s="108" t="str">
        <f t="shared" si="11"/>
        <v>0</v>
      </c>
      <c r="C177" s="108" t="str">
        <f>IFERROR(VLOOKUP(入力シート③!$B$1,所属!$B$2:$C$56,2,FALSE),"0")</f>
        <v>0</v>
      </c>
      <c r="D177" s="176"/>
      <c r="E177" s="176"/>
      <c r="F177" s="108" t="str">
        <f>入力シート③!A79</f>
        <v/>
      </c>
      <c r="G177" s="108">
        <f>入力シート③!B79</f>
        <v>0</v>
      </c>
      <c r="H177" s="109" t="str">
        <f>IFERROR(VLOOKUP(G177,男子登録②!$P$2:$V$101,4,FALSE),"0")</f>
        <v>0</v>
      </c>
      <c r="I177" s="108">
        <f t="shared" si="10"/>
        <v>0</v>
      </c>
      <c r="J177" s="109" t="str">
        <f>IFERROR(VLOOKUP(G177,男子登録②!$P$2:$V$101,5,FALSE),"0")</f>
        <v>0</v>
      </c>
      <c r="K177" s="109" t="str">
        <f>IFERROR(VLOOKUP(G177,男子登録②!$P$2:$V$101,7,FALSE),"0")</f>
        <v>0</v>
      </c>
      <c r="L177" s="108">
        <v>1</v>
      </c>
      <c r="M177" s="108" t="str">
        <f>IFERROR(VLOOKUP(G177,男子登録②!$P$2:$V$101,3,FALSE),"0")</f>
        <v>0</v>
      </c>
      <c r="N177" s="108" t="str">
        <f>IFERROR(VLOOKUP(G177,男子登録②!$P$2:$V$101,6,FALSE),"0")</f>
        <v>0</v>
      </c>
      <c r="O177" s="176"/>
      <c r="P177" s="110" t="s">
        <v>256</v>
      </c>
      <c r="Q177" s="176"/>
      <c r="R177" s="108" t="str">
        <f>IFERROR(VLOOKUP(A177,種目!$C$2:$D$29,2,FALSE),"0")</f>
        <v>0</v>
      </c>
      <c r="S177" s="108">
        <f>入力シート③!F79</f>
        <v>0</v>
      </c>
      <c r="T177" s="110">
        <v>0</v>
      </c>
      <c r="U177" s="110">
        <v>2</v>
      </c>
      <c r="V177" s="108">
        <f>入力シート③!$B$1</f>
        <v>0</v>
      </c>
    </row>
    <row r="178" spans="1:22" s="108" customFormat="1" ht="12.95" customHeight="1">
      <c r="A178" s="109">
        <f>入力シート③!E80</f>
        <v>0</v>
      </c>
      <c r="B178" s="108" t="str">
        <f t="shared" si="11"/>
        <v>0</v>
      </c>
      <c r="C178" s="108" t="str">
        <f>IFERROR(VLOOKUP(入力シート③!$B$1,所属!$B$2:$C$56,2,FALSE),"0")</f>
        <v>0</v>
      </c>
      <c r="D178" s="176"/>
      <c r="E178" s="176"/>
      <c r="F178" s="108" t="str">
        <f>入力シート③!A80</f>
        <v/>
      </c>
      <c r="G178" s="108">
        <f>入力シート③!B80</f>
        <v>0</v>
      </c>
      <c r="H178" s="109" t="str">
        <f>IFERROR(VLOOKUP(G178,男子登録②!$P$2:$V$101,4,FALSE),"0")</f>
        <v>0</v>
      </c>
      <c r="I178" s="108">
        <f t="shared" si="10"/>
        <v>0</v>
      </c>
      <c r="J178" s="109" t="str">
        <f>IFERROR(VLOOKUP(G178,男子登録②!$P$2:$V$101,5,FALSE),"0")</f>
        <v>0</v>
      </c>
      <c r="K178" s="109" t="str">
        <f>IFERROR(VLOOKUP(G178,男子登録②!$P$2:$V$101,7,FALSE),"0")</f>
        <v>0</v>
      </c>
      <c r="L178" s="108">
        <v>1</v>
      </c>
      <c r="M178" s="108" t="str">
        <f>IFERROR(VLOOKUP(G178,男子登録②!$P$2:$V$101,3,FALSE),"0")</f>
        <v>0</v>
      </c>
      <c r="N178" s="108" t="str">
        <f>IFERROR(VLOOKUP(G178,男子登録②!$P$2:$V$101,6,FALSE),"0")</f>
        <v>0</v>
      </c>
      <c r="O178" s="176"/>
      <c r="P178" s="110" t="s">
        <v>256</v>
      </c>
      <c r="Q178" s="176"/>
      <c r="R178" s="108" t="str">
        <f>IFERROR(VLOOKUP(A178,種目!$C$2:$D$29,2,FALSE),"0")</f>
        <v>0</v>
      </c>
      <c r="S178" s="108">
        <f>入力シート③!F80</f>
        <v>0</v>
      </c>
      <c r="T178" s="110">
        <v>0</v>
      </c>
      <c r="U178" s="110">
        <v>2</v>
      </c>
      <c r="V178" s="108">
        <f>入力シート③!$B$1</f>
        <v>0</v>
      </c>
    </row>
    <row r="179" spans="1:22" s="108" customFormat="1" ht="12.95" customHeight="1">
      <c r="A179" s="109">
        <f>入力シート③!E81</f>
        <v>0</v>
      </c>
      <c r="B179" s="108" t="str">
        <f t="shared" si="11"/>
        <v>0</v>
      </c>
      <c r="C179" s="108" t="str">
        <f>IFERROR(VLOOKUP(入力シート③!$B$1,所属!$B$2:$C$56,2,FALSE),"0")</f>
        <v>0</v>
      </c>
      <c r="D179" s="176"/>
      <c r="E179" s="176"/>
      <c r="F179" s="108" t="str">
        <f>入力シート③!A81</f>
        <v/>
      </c>
      <c r="G179" s="108">
        <f>入力シート③!B81</f>
        <v>0</v>
      </c>
      <c r="H179" s="109" t="str">
        <f>IFERROR(VLOOKUP(G179,男子登録②!$P$2:$V$101,4,FALSE),"0")</f>
        <v>0</v>
      </c>
      <c r="I179" s="108">
        <f t="shared" si="10"/>
        <v>0</v>
      </c>
      <c r="J179" s="109" t="str">
        <f>IFERROR(VLOOKUP(G179,男子登録②!$P$2:$V$101,5,FALSE),"0")</f>
        <v>0</v>
      </c>
      <c r="K179" s="109" t="str">
        <f>IFERROR(VLOOKUP(G179,男子登録②!$P$2:$V$101,7,FALSE),"0")</f>
        <v>0</v>
      </c>
      <c r="L179" s="108">
        <v>1</v>
      </c>
      <c r="M179" s="108" t="str">
        <f>IFERROR(VLOOKUP(G179,男子登録②!$P$2:$V$101,3,FALSE),"0")</f>
        <v>0</v>
      </c>
      <c r="N179" s="108" t="str">
        <f>IFERROR(VLOOKUP(G179,男子登録②!$P$2:$V$101,6,FALSE),"0")</f>
        <v>0</v>
      </c>
      <c r="O179" s="176"/>
      <c r="P179" s="110" t="s">
        <v>256</v>
      </c>
      <c r="Q179" s="176"/>
      <c r="R179" s="108" t="str">
        <f>IFERROR(VLOOKUP(A179,種目!$C$2:$D$29,2,FALSE),"0")</f>
        <v>0</v>
      </c>
      <c r="S179" s="108">
        <f>入力シート③!F81</f>
        <v>0</v>
      </c>
      <c r="T179" s="110">
        <v>0</v>
      </c>
      <c r="U179" s="110">
        <v>2</v>
      </c>
      <c r="V179" s="108">
        <f>入力シート③!$B$1</f>
        <v>0</v>
      </c>
    </row>
    <row r="180" spans="1:22" s="108" customFormat="1" ht="12.95" customHeight="1">
      <c r="A180" s="109">
        <f>入力シート③!E82</f>
        <v>0</v>
      </c>
      <c r="B180" s="108" t="str">
        <f t="shared" si="11"/>
        <v>0</v>
      </c>
      <c r="C180" s="108" t="str">
        <f>IFERROR(VLOOKUP(入力シート③!$B$1,所属!$B$2:$C$56,2,FALSE),"0")</f>
        <v>0</v>
      </c>
      <c r="D180" s="176"/>
      <c r="E180" s="176"/>
      <c r="F180" s="108" t="str">
        <f>入力シート③!A82</f>
        <v/>
      </c>
      <c r="G180" s="108">
        <f>入力シート③!B82</f>
        <v>0</v>
      </c>
      <c r="H180" s="109" t="str">
        <f>IFERROR(VLOOKUP(G180,男子登録②!$P$2:$V$101,4,FALSE),"0")</f>
        <v>0</v>
      </c>
      <c r="I180" s="108">
        <f t="shared" ref="I180:I209" si="12">G180</f>
        <v>0</v>
      </c>
      <c r="J180" s="109" t="str">
        <f>IFERROR(VLOOKUP(G180,男子登録②!$P$2:$V$101,5,FALSE),"0")</f>
        <v>0</v>
      </c>
      <c r="K180" s="109" t="str">
        <f>IFERROR(VLOOKUP(G180,男子登録②!$P$2:$V$101,7,FALSE),"0")</f>
        <v>0</v>
      </c>
      <c r="L180" s="108">
        <v>1</v>
      </c>
      <c r="M180" s="108" t="str">
        <f>IFERROR(VLOOKUP(G180,男子登録②!$P$2:$V$101,3,FALSE),"0")</f>
        <v>0</v>
      </c>
      <c r="N180" s="108" t="str">
        <f>IFERROR(VLOOKUP(G180,男子登録②!$P$2:$V$101,6,FALSE),"0")</f>
        <v>0</v>
      </c>
      <c r="O180" s="176"/>
      <c r="P180" s="110" t="s">
        <v>256</v>
      </c>
      <c r="Q180" s="176"/>
      <c r="R180" s="108" t="str">
        <f>IFERROR(VLOOKUP(A180,種目!$C$2:$D$29,2,FALSE),"0")</f>
        <v>0</v>
      </c>
      <c r="S180" s="108">
        <f>入力シート③!F82</f>
        <v>0</v>
      </c>
      <c r="T180" s="110">
        <v>0</v>
      </c>
      <c r="U180" s="110">
        <v>2</v>
      </c>
      <c r="V180" s="108">
        <f>入力シート③!$B$1</f>
        <v>0</v>
      </c>
    </row>
    <row r="181" spans="1:22" s="108" customFormat="1" ht="12.95" customHeight="1">
      <c r="A181" s="109">
        <f>入力シート③!E83</f>
        <v>0</v>
      </c>
      <c r="B181" s="108" t="str">
        <f t="shared" si="11"/>
        <v>0</v>
      </c>
      <c r="C181" s="108" t="str">
        <f>IFERROR(VLOOKUP(入力シート③!$B$1,所属!$B$2:$C$56,2,FALSE),"0")</f>
        <v>0</v>
      </c>
      <c r="D181" s="176"/>
      <c r="E181" s="176"/>
      <c r="F181" s="108" t="str">
        <f>入力シート③!A83</f>
        <v/>
      </c>
      <c r="G181" s="108">
        <f>入力シート③!B83</f>
        <v>0</v>
      </c>
      <c r="H181" s="109" t="str">
        <f>IFERROR(VLOOKUP(G181,男子登録②!$P$2:$V$101,4,FALSE),"0")</f>
        <v>0</v>
      </c>
      <c r="I181" s="108">
        <f t="shared" si="12"/>
        <v>0</v>
      </c>
      <c r="J181" s="109" t="str">
        <f>IFERROR(VLOOKUP(G181,男子登録②!$P$2:$V$101,5,FALSE),"0")</f>
        <v>0</v>
      </c>
      <c r="K181" s="109" t="str">
        <f>IFERROR(VLOOKUP(G181,男子登録②!$P$2:$V$101,7,FALSE),"0")</f>
        <v>0</v>
      </c>
      <c r="L181" s="108">
        <v>1</v>
      </c>
      <c r="M181" s="108" t="str">
        <f>IFERROR(VLOOKUP(G181,男子登録②!$P$2:$V$101,3,FALSE),"0")</f>
        <v>0</v>
      </c>
      <c r="N181" s="108" t="str">
        <f>IFERROR(VLOOKUP(G181,男子登録②!$P$2:$V$101,6,FALSE),"0")</f>
        <v>0</v>
      </c>
      <c r="O181" s="176"/>
      <c r="P181" s="110" t="s">
        <v>256</v>
      </c>
      <c r="Q181" s="176"/>
      <c r="R181" s="108" t="str">
        <f>IFERROR(VLOOKUP(A181,種目!$C$2:$D$29,2,FALSE),"0")</f>
        <v>0</v>
      </c>
      <c r="S181" s="108">
        <f>入力シート③!F83</f>
        <v>0</v>
      </c>
      <c r="T181" s="110">
        <v>0</v>
      </c>
      <c r="U181" s="110">
        <v>2</v>
      </c>
      <c r="V181" s="108">
        <f>入力シート③!$B$1</f>
        <v>0</v>
      </c>
    </row>
    <row r="182" spans="1:22" s="108" customFormat="1" ht="12.95" customHeight="1">
      <c r="A182" s="109">
        <f>入力シート③!E84</f>
        <v>0</v>
      </c>
      <c r="B182" s="108" t="str">
        <f t="shared" si="11"/>
        <v>0</v>
      </c>
      <c r="C182" s="108" t="str">
        <f>IFERROR(VLOOKUP(入力シート③!$B$1,所属!$B$2:$C$56,2,FALSE),"0")</f>
        <v>0</v>
      </c>
      <c r="D182" s="176"/>
      <c r="E182" s="176"/>
      <c r="F182" s="108" t="str">
        <f>入力シート③!A84</f>
        <v/>
      </c>
      <c r="G182" s="108">
        <f>入力シート③!B84</f>
        <v>0</v>
      </c>
      <c r="H182" s="109" t="str">
        <f>IFERROR(VLOOKUP(G182,男子登録②!$P$2:$V$101,4,FALSE),"0")</f>
        <v>0</v>
      </c>
      <c r="I182" s="108">
        <f t="shared" si="12"/>
        <v>0</v>
      </c>
      <c r="J182" s="109" t="str">
        <f>IFERROR(VLOOKUP(G182,男子登録②!$P$2:$V$101,5,FALSE),"0")</f>
        <v>0</v>
      </c>
      <c r="K182" s="109" t="str">
        <f>IFERROR(VLOOKUP(G182,男子登録②!$P$2:$V$101,7,FALSE),"0")</f>
        <v>0</v>
      </c>
      <c r="L182" s="108">
        <v>1</v>
      </c>
      <c r="M182" s="108" t="str">
        <f>IFERROR(VLOOKUP(G182,男子登録②!$P$2:$V$101,3,FALSE),"0")</f>
        <v>0</v>
      </c>
      <c r="N182" s="108" t="str">
        <f>IFERROR(VLOOKUP(G182,男子登録②!$P$2:$V$101,6,FALSE),"0")</f>
        <v>0</v>
      </c>
      <c r="O182" s="176"/>
      <c r="P182" s="110" t="s">
        <v>256</v>
      </c>
      <c r="Q182" s="176"/>
      <c r="R182" s="108" t="str">
        <f>IFERROR(VLOOKUP(A182,種目!$C$2:$D$29,2,FALSE),"0")</f>
        <v>0</v>
      </c>
      <c r="S182" s="108">
        <f>入力シート③!F84</f>
        <v>0</v>
      </c>
      <c r="T182" s="110">
        <v>0</v>
      </c>
      <c r="U182" s="110">
        <v>2</v>
      </c>
      <c r="V182" s="108">
        <f>入力シート③!$B$1</f>
        <v>0</v>
      </c>
    </row>
    <row r="183" spans="1:22" s="108" customFormat="1" ht="12.95" customHeight="1">
      <c r="A183" s="109">
        <f>入力シート③!E85</f>
        <v>0</v>
      </c>
      <c r="B183" s="108" t="str">
        <f t="shared" si="11"/>
        <v>0</v>
      </c>
      <c r="C183" s="108" t="str">
        <f>IFERROR(VLOOKUP(入力シート③!$B$1,所属!$B$2:$C$56,2,FALSE),"0")</f>
        <v>0</v>
      </c>
      <c r="D183" s="176"/>
      <c r="E183" s="176"/>
      <c r="F183" s="108" t="str">
        <f>入力シート③!A85</f>
        <v/>
      </c>
      <c r="G183" s="108">
        <f>入力シート③!B85</f>
        <v>0</v>
      </c>
      <c r="H183" s="109" t="str">
        <f>IFERROR(VLOOKUP(G183,男子登録②!$P$2:$V$101,4,FALSE),"0")</f>
        <v>0</v>
      </c>
      <c r="I183" s="108">
        <f t="shared" si="12"/>
        <v>0</v>
      </c>
      <c r="J183" s="109" t="str">
        <f>IFERROR(VLOOKUP(G183,男子登録②!$P$2:$V$101,5,FALSE),"0")</f>
        <v>0</v>
      </c>
      <c r="K183" s="109" t="str">
        <f>IFERROR(VLOOKUP(G183,男子登録②!$P$2:$V$101,7,FALSE),"0")</f>
        <v>0</v>
      </c>
      <c r="L183" s="108">
        <v>1</v>
      </c>
      <c r="M183" s="108" t="str">
        <f>IFERROR(VLOOKUP(G183,男子登録②!$P$2:$V$101,3,FALSE),"0")</f>
        <v>0</v>
      </c>
      <c r="N183" s="108" t="str">
        <f>IFERROR(VLOOKUP(G183,男子登録②!$P$2:$V$101,6,FALSE),"0")</f>
        <v>0</v>
      </c>
      <c r="O183" s="176"/>
      <c r="P183" s="110" t="s">
        <v>256</v>
      </c>
      <c r="Q183" s="176"/>
      <c r="R183" s="108" t="str">
        <f>IFERROR(VLOOKUP(A183,種目!$C$2:$D$29,2,FALSE),"0")</f>
        <v>0</v>
      </c>
      <c r="S183" s="108">
        <f>入力シート③!F85</f>
        <v>0</v>
      </c>
      <c r="T183" s="110">
        <v>0</v>
      </c>
      <c r="U183" s="110">
        <v>2</v>
      </c>
      <c r="V183" s="108">
        <f>入力シート③!$B$1</f>
        <v>0</v>
      </c>
    </row>
    <row r="184" spans="1:22" s="108" customFormat="1" ht="12.95" customHeight="1">
      <c r="A184" s="109">
        <f>入力シート③!E86</f>
        <v>0</v>
      </c>
      <c r="B184" s="108" t="str">
        <f t="shared" si="11"/>
        <v>0</v>
      </c>
      <c r="C184" s="108" t="str">
        <f>IFERROR(VLOOKUP(入力シート③!$B$1,所属!$B$2:$C$56,2,FALSE),"0")</f>
        <v>0</v>
      </c>
      <c r="D184" s="176"/>
      <c r="E184" s="176"/>
      <c r="F184" s="108" t="str">
        <f>入力シート③!A86</f>
        <v/>
      </c>
      <c r="G184" s="108">
        <f>入力シート③!B86</f>
        <v>0</v>
      </c>
      <c r="H184" s="109" t="str">
        <f>IFERROR(VLOOKUP(G184,男子登録②!$P$2:$V$101,4,FALSE),"0")</f>
        <v>0</v>
      </c>
      <c r="I184" s="108">
        <f t="shared" si="12"/>
        <v>0</v>
      </c>
      <c r="J184" s="109" t="str">
        <f>IFERROR(VLOOKUP(G184,男子登録②!$P$2:$V$101,5,FALSE),"0")</f>
        <v>0</v>
      </c>
      <c r="K184" s="109" t="str">
        <f>IFERROR(VLOOKUP(G184,男子登録②!$P$2:$V$101,7,FALSE),"0")</f>
        <v>0</v>
      </c>
      <c r="L184" s="108">
        <v>1</v>
      </c>
      <c r="M184" s="108" t="str">
        <f>IFERROR(VLOOKUP(G184,男子登録②!$P$2:$V$101,3,FALSE),"0")</f>
        <v>0</v>
      </c>
      <c r="N184" s="108" t="str">
        <f>IFERROR(VLOOKUP(G184,男子登録②!$P$2:$V$101,6,FALSE),"0")</f>
        <v>0</v>
      </c>
      <c r="O184" s="176"/>
      <c r="P184" s="110" t="s">
        <v>256</v>
      </c>
      <c r="Q184" s="176"/>
      <c r="R184" s="108" t="str">
        <f>IFERROR(VLOOKUP(A184,種目!$C$2:$D$29,2,FALSE),"0")</f>
        <v>0</v>
      </c>
      <c r="S184" s="108">
        <f>入力シート③!F86</f>
        <v>0</v>
      </c>
      <c r="T184" s="110">
        <v>0</v>
      </c>
      <c r="U184" s="110">
        <v>2</v>
      </c>
      <c r="V184" s="108">
        <f>入力シート③!$B$1</f>
        <v>0</v>
      </c>
    </row>
    <row r="185" spans="1:22" s="108" customFormat="1" ht="12.95" customHeight="1">
      <c r="A185" s="109">
        <f>入力シート③!E87</f>
        <v>0</v>
      </c>
      <c r="B185" s="108" t="str">
        <f t="shared" si="11"/>
        <v>0</v>
      </c>
      <c r="C185" s="108" t="str">
        <f>IFERROR(VLOOKUP(入力シート③!$B$1,所属!$B$2:$C$56,2,FALSE),"0")</f>
        <v>0</v>
      </c>
      <c r="D185" s="176"/>
      <c r="E185" s="176"/>
      <c r="F185" s="108" t="str">
        <f>入力シート③!A87</f>
        <v/>
      </c>
      <c r="G185" s="108">
        <f>入力シート③!B87</f>
        <v>0</v>
      </c>
      <c r="H185" s="109" t="str">
        <f>IFERROR(VLOOKUP(G185,男子登録②!$P$2:$V$101,4,FALSE),"0")</f>
        <v>0</v>
      </c>
      <c r="I185" s="108">
        <f t="shared" si="12"/>
        <v>0</v>
      </c>
      <c r="J185" s="109" t="str">
        <f>IFERROR(VLOOKUP(G185,男子登録②!$P$2:$V$101,5,FALSE),"0")</f>
        <v>0</v>
      </c>
      <c r="K185" s="109" t="str">
        <f>IFERROR(VLOOKUP(G185,男子登録②!$P$2:$V$101,7,FALSE),"0")</f>
        <v>0</v>
      </c>
      <c r="L185" s="108">
        <v>1</v>
      </c>
      <c r="M185" s="108" t="str">
        <f>IFERROR(VLOOKUP(G185,男子登録②!$P$2:$V$101,3,FALSE),"0")</f>
        <v>0</v>
      </c>
      <c r="N185" s="108" t="str">
        <f>IFERROR(VLOOKUP(G185,男子登録②!$P$2:$V$101,6,FALSE),"0")</f>
        <v>0</v>
      </c>
      <c r="O185" s="176"/>
      <c r="P185" s="110" t="s">
        <v>256</v>
      </c>
      <c r="Q185" s="176"/>
      <c r="R185" s="108" t="str">
        <f>IFERROR(VLOOKUP(A185,種目!$C$2:$D$29,2,FALSE),"0")</f>
        <v>0</v>
      </c>
      <c r="S185" s="108">
        <f>入力シート③!F87</f>
        <v>0</v>
      </c>
      <c r="T185" s="110">
        <v>0</v>
      </c>
      <c r="U185" s="110">
        <v>2</v>
      </c>
      <c r="V185" s="108">
        <f>入力シート③!$B$1</f>
        <v>0</v>
      </c>
    </row>
    <row r="186" spans="1:22" s="108" customFormat="1" ht="12.95" customHeight="1">
      <c r="A186" s="109">
        <f>入力シート③!E88</f>
        <v>0</v>
      </c>
      <c r="B186" s="108" t="str">
        <f t="shared" si="11"/>
        <v>0</v>
      </c>
      <c r="C186" s="108" t="str">
        <f>IFERROR(VLOOKUP(入力シート③!$B$1,所属!$B$2:$C$56,2,FALSE),"0")</f>
        <v>0</v>
      </c>
      <c r="D186" s="176"/>
      <c r="E186" s="176"/>
      <c r="F186" s="108" t="str">
        <f>入力シート③!A88</f>
        <v/>
      </c>
      <c r="G186" s="108">
        <f>入力シート③!B88</f>
        <v>0</v>
      </c>
      <c r="H186" s="109" t="str">
        <f>IFERROR(VLOOKUP(G186,男子登録②!$P$2:$V$101,4,FALSE),"0")</f>
        <v>0</v>
      </c>
      <c r="I186" s="108">
        <f t="shared" si="12"/>
        <v>0</v>
      </c>
      <c r="J186" s="109" t="str">
        <f>IFERROR(VLOOKUP(G186,男子登録②!$P$2:$V$101,5,FALSE),"0")</f>
        <v>0</v>
      </c>
      <c r="K186" s="109" t="str">
        <f>IFERROR(VLOOKUP(G186,男子登録②!$P$2:$V$101,7,FALSE),"0")</f>
        <v>0</v>
      </c>
      <c r="L186" s="108">
        <v>1</v>
      </c>
      <c r="M186" s="108" t="str">
        <f>IFERROR(VLOOKUP(G186,男子登録②!$P$2:$V$101,3,FALSE),"0")</f>
        <v>0</v>
      </c>
      <c r="N186" s="108" t="str">
        <f>IFERROR(VLOOKUP(G186,男子登録②!$P$2:$V$101,6,FALSE),"0")</f>
        <v>0</v>
      </c>
      <c r="O186" s="176"/>
      <c r="P186" s="110" t="s">
        <v>256</v>
      </c>
      <c r="Q186" s="176"/>
      <c r="R186" s="108" t="str">
        <f>IFERROR(VLOOKUP(A186,種目!$C$2:$D$29,2,FALSE),"0")</f>
        <v>0</v>
      </c>
      <c r="S186" s="108">
        <f>入力シート③!F88</f>
        <v>0</v>
      </c>
      <c r="T186" s="110">
        <v>0</v>
      </c>
      <c r="U186" s="110">
        <v>2</v>
      </c>
      <c r="V186" s="108">
        <f>入力シート③!$B$1</f>
        <v>0</v>
      </c>
    </row>
    <row r="187" spans="1:22" s="108" customFormat="1" ht="12.95" customHeight="1">
      <c r="A187" s="109">
        <f>入力シート③!E89</f>
        <v>0</v>
      </c>
      <c r="B187" s="108" t="str">
        <f t="shared" si="11"/>
        <v>0</v>
      </c>
      <c r="C187" s="108" t="str">
        <f>IFERROR(VLOOKUP(入力シート③!$B$1,所属!$B$2:$C$56,2,FALSE),"0")</f>
        <v>0</v>
      </c>
      <c r="D187" s="176"/>
      <c r="E187" s="176"/>
      <c r="F187" s="108" t="str">
        <f>入力シート③!A89</f>
        <v/>
      </c>
      <c r="G187" s="108">
        <f>入力シート③!B89</f>
        <v>0</v>
      </c>
      <c r="H187" s="109" t="str">
        <f>IFERROR(VLOOKUP(G187,男子登録②!$P$2:$V$101,4,FALSE),"0")</f>
        <v>0</v>
      </c>
      <c r="I187" s="108">
        <f t="shared" si="12"/>
        <v>0</v>
      </c>
      <c r="J187" s="109" t="str">
        <f>IFERROR(VLOOKUP(G187,男子登録②!$P$2:$V$101,5,FALSE),"0")</f>
        <v>0</v>
      </c>
      <c r="K187" s="109" t="str">
        <f>IFERROR(VLOOKUP(G187,男子登録②!$P$2:$V$101,7,FALSE),"0")</f>
        <v>0</v>
      </c>
      <c r="L187" s="108">
        <v>1</v>
      </c>
      <c r="M187" s="108" t="str">
        <f>IFERROR(VLOOKUP(G187,男子登録②!$P$2:$V$101,3,FALSE),"0")</f>
        <v>0</v>
      </c>
      <c r="N187" s="108" t="str">
        <f>IFERROR(VLOOKUP(G187,男子登録②!$P$2:$V$101,6,FALSE),"0")</f>
        <v>0</v>
      </c>
      <c r="O187" s="176"/>
      <c r="P187" s="110" t="s">
        <v>256</v>
      </c>
      <c r="Q187" s="176"/>
      <c r="R187" s="108" t="str">
        <f>IFERROR(VLOOKUP(A187,種目!$C$2:$D$29,2,FALSE),"0")</f>
        <v>0</v>
      </c>
      <c r="S187" s="108">
        <f>入力シート③!F89</f>
        <v>0</v>
      </c>
      <c r="T187" s="110">
        <v>0</v>
      </c>
      <c r="U187" s="110">
        <v>2</v>
      </c>
      <c r="V187" s="108">
        <f>入力シート③!$B$1</f>
        <v>0</v>
      </c>
    </row>
    <row r="188" spans="1:22" s="108" customFormat="1" ht="12.95" customHeight="1">
      <c r="A188" s="109">
        <f>入力シート③!E90</f>
        <v>0</v>
      </c>
      <c r="B188" s="108" t="str">
        <f t="shared" si="11"/>
        <v>0</v>
      </c>
      <c r="C188" s="108" t="str">
        <f>IFERROR(VLOOKUP(入力シート③!$B$1,所属!$B$2:$C$56,2,FALSE),"0")</f>
        <v>0</v>
      </c>
      <c r="D188" s="176"/>
      <c r="E188" s="176"/>
      <c r="F188" s="108" t="str">
        <f>入力シート③!A90</f>
        <v/>
      </c>
      <c r="G188" s="108">
        <f>入力シート③!B90</f>
        <v>0</v>
      </c>
      <c r="H188" s="109" t="str">
        <f>IFERROR(VLOOKUP(G188,男子登録②!$P$2:$V$101,4,FALSE),"0")</f>
        <v>0</v>
      </c>
      <c r="I188" s="108">
        <f t="shared" si="12"/>
        <v>0</v>
      </c>
      <c r="J188" s="109" t="str">
        <f>IFERROR(VLOOKUP(G188,男子登録②!$P$2:$V$101,5,FALSE),"0")</f>
        <v>0</v>
      </c>
      <c r="K188" s="109" t="str">
        <f>IFERROR(VLOOKUP(G188,男子登録②!$P$2:$V$101,7,FALSE),"0")</f>
        <v>0</v>
      </c>
      <c r="L188" s="108">
        <v>1</v>
      </c>
      <c r="M188" s="108" t="str">
        <f>IFERROR(VLOOKUP(G188,男子登録②!$P$2:$V$101,3,FALSE),"0")</f>
        <v>0</v>
      </c>
      <c r="N188" s="108" t="str">
        <f>IFERROR(VLOOKUP(G188,男子登録②!$P$2:$V$101,6,FALSE),"0")</f>
        <v>0</v>
      </c>
      <c r="O188" s="176"/>
      <c r="P188" s="110" t="s">
        <v>256</v>
      </c>
      <c r="Q188" s="176"/>
      <c r="R188" s="108" t="str">
        <f>IFERROR(VLOOKUP(A188,種目!$C$2:$D$29,2,FALSE),"0")</f>
        <v>0</v>
      </c>
      <c r="S188" s="108">
        <f>入力シート③!F90</f>
        <v>0</v>
      </c>
      <c r="T188" s="110">
        <v>0</v>
      </c>
      <c r="U188" s="110">
        <v>2</v>
      </c>
      <c r="V188" s="108">
        <f>入力シート③!$B$1</f>
        <v>0</v>
      </c>
    </row>
    <row r="189" spans="1:22" s="108" customFormat="1" ht="12.95" customHeight="1">
      <c r="A189" s="109">
        <f>入力シート③!E91</f>
        <v>0</v>
      </c>
      <c r="B189" s="108" t="str">
        <f t="shared" si="11"/>
        <v>0</v>
      </c>
      <c r="C189" s="108" t="str">
        <f>IFERROR(VLOOKUP(入力シート③!$B$1,所属!$B$2:$C$56,2,FALSE),"0")</f>
        <v>0</v>
      </c>
      <c r="D189" s="176"/>
      <c r="E189" s="176"/>
      <c r="F189" s="108" t="str">
        <f>入力シート③!A91</f>
        <v/>
      </c>
      <c r="G189" s="108">
        <f>入力シート③!B91</f>
        <v>0</v>
      </c>
      <c r="H189" s="109" t="str">
        <f>IFERROR(VLOOKUP(G189,男子登録②!$P$2:$V$101,4,FALSE),"0")</f>
        <v>0</v>
      </c>
      <c r="I189" s="108">
        <f t="shared" si="12"/>
        <v>0</v>
      </c>
      <c r="J189" s="109" t="str">
        <f>IFERROR(VLOOKUP(G189,男子登録②!$P$2:$V$101,5,FALSE),"0")</f>
        <v>0</v>
      </c>
      <c r="K189" s="109" t="str">
        <f>IFERROR(VLOOKUP(G189,男子登録②!$P$2:$V$101,7,FALSE),"0")</f>
        <v>0</v>
      </c>
      <c r="L189" s="108">
        <v>1</v>
      </c>
      <c r="M189" s="108" t="str">
        <f>IFERROR(VLOOKUP(G189,男子登録②!$P$2:$V$101,3,FALSE),"0")</f>
        <v>0</v>
      </c>
      <c r="N189" s="108" t="str">
        <f>IFERROR(VLOOKUP(G189,男子登録②!$P$2:$V$101,6,FALSE),"0")</f>
        <v>0</v>
      </c>
      <c r="O189" s="176"/>
      <c r="P189" s="110" t="s">
        <v>256</v>
      </c>
      <c r="Q189" s="176"/>
      <c r="R189" s="108" t="str">
        <f>IFERROR(VLOOKUP(A189,種目!$C$2:$D$29,2,FALSE),"0")</f>
        <v>0</v>
      </c>
      <c r="S189" s="108">
        <f>入力シート③!F91</f>
        <v>0</v>
      </c>
      <c r="T189" s="110">
        <v>0</v>
      </c>
      <c r="U189" s="110">
        <v>2</v>
      </c>
      <c r="V189" s="108">
        <f>入力シート③!$B$1</f>
        <v>0</v>
      </c>
    </row>
    <row r="190" spans="1:22" s="108" customFormat="1" ht="12.95" customHeight="1">
      <c r="A190" s="109">
        <f>入力シート③!E92</f>
        <v>0</v>
      </c>
      <c r="B190" s="108" t="str">
        <f t="shared" si="11"/>
        <v>0</v>
      </c>
      <c r="C190" s="108" t="str">
        <f>IFERROR(VLOOKUP(入力シート③!$B$1,所属!$B$2:$C$56,2,FALSE),"0")</f>
        <v>0</v>
      </c>
      <c r="D190" s="176"/>
      <c r="E190" s="176"/>
      <c r="F190" s="108" t="str">
        <f>入力シート③!A92</f>
        <v/>
      </c>
      <c r="G190" s="108">
        <f>入力シート③!B92</f>
        <v>0</v>
      </c>
      <c r="H190" s="109" t="str">
        <f>IFERROR(VLOOKUP(G190,男子登録②!$P$2:$V$101,4,FALSE),"0")</f>
        <v>0</v>
      </c>
      <c r="I190" s="108">
        <f t="shared" si="12"/>
        <v>0</v>
      </c>
      <c r="J190" s="109" t="str">
        <f>IFERROR(VLOOKUP(G190,男子登録②!$P$2:$V$101,5,FALSE),"0")</f>
        <v>0</v>
      </c>
      <c r="K190" s="109" t="str">
        <f>IFERROR(VLOOKUP(G190,男子登録②!$P$2:$V$101,7,FALSE),"0")</f>
        <v>0</v>
      </c>
      <c r="L190" s="108">
        <v>1</v>
      </c>
      <c r="M190" s="108" t="str">
        <f>IFERROR(VLOOKUP(G190,男子登録②!$P$2:$V$101,3,FALSE),"0")</f>
        <v>0</v>
      </c>
      <c r="N190" s="108" t="str">
        <f>IFERROR(VLOOKUP(G190,男子登録②!$P$2:$V$101,6,FALSE),"0")</f>
        <v>0</v>
      </c>
      <c r="O190" s="176"/>
      <c r="P190" s="110" t="s">
        <v>256</v>
      </c>
      <c r="Q190" s="176"/>
      <c r="R190" s="108" t="str">
        <f>IFERROR(VLOOKUP(A190,種目!$C$2:$D$29,2,FALSE),"0")</f>
        <v>0</v>
      </c>
      <c r="S190" s="108">
        <f>入力シート③!F92</f>
        <v>0</v>
      </c>
      <c r="T190" s="110">
        <v>0</v>
      </c>
      <c r="U190" s="110">
        <v>2</v>
      </c>
      <c r="V190" s="108">
        <f>入力シート③!$B$1</f>
        <v>0</v>
      </c>
    </row>
    <row r="191" spans="1:22" s="108" customFormat="1" ht="12.95" customHeight="1">
      <c r="A191" s="109">
        <f>入力シート③!E93</f>
        <v>0</v>
      </c>
      <c r="B191" s="108" t="str">
        <f t="shared" si="11"/>
        <v>0</v>
      </c>
      <c r="C191" s="108" t="str">
        <f>IFERROR(VLOOKUP(入力シート③!$B$1,所属!$B$2:$C$56,2,FALSE),"0")</f>
        <v>0</v>
      </c>
      <c r="D191" s="176"/>
      <c r="E191" s="176"/>
      <c r="F191" s="108" t="str">
        <f>入力シート③!A93</f>
        <v/>
      </c>
      <c r="G191" s="108">
        <f>入力シート③!B93</f>
        <v>0</v>
      </c>
      <c r="H191" s="109" t="str">
        <f>IFERROR(VLOOKUP(G191,男子登録②!$P$2:$V$101,4,FALSE),"0")</f>
        <v>0</v>
      </c>
      <c r="I191" s="108">
        <f t="shared" si="12"/>
        <v>0</v>
      </c>
      <c r="J191" s="109" t="str">
        <f>IFERROR(VLOOKUP(G191,男子登録②!$P$2:$V$101,5,FALSE),"0")</f>
        <v>0</v>
      </c>
      <c r="K191" s="109" t="str">
        <f>IFERROR(VLOOKUP(G191,男子登録②!$P$2:$V$101,7,FALSE),"0")</f>
        <v>0</v>
      </c>
      <c r="L191" s="108">
        <v>1</v>
      </c>
      <c r="M191" s="108" t="str">
        <f>IFERROR(VLOOKUP(G191,男子登録②!$P$2:$V$101,3,FALSE),"0")</f>
        <v>0</v>
      </c>
      <c r="N191" s="108" t="str">
        <f>IFERROR(VLOOKUP(G191,男子登録②!$P$2:$V$101,6,FALSE),"0")</f>
        <v>0</v>
      </c>
      <c r="O191" s="176"/>
      <c r="P191" s="110" t="s">
        <v>256</v>
      </c>
      <c r="Q191" s="176"/>
      <c r="R191" s="108" t="str">
        <f>IFERROR(VLOOKUP(A191,種目!$C$2:$D$29,2,FALSE),"0")</f>
        <v>0</v>
      </c>
      <c r="S191" s="108">
        <f>入力シート③!F93</f>
        <v>0</v>
      </c>
      <c r="T191" s="110">
        <v>0</v>
      </c>
      <c r="U191" s="110">
        <v>2</v>
      </c>
      <c r="V191" s="108">
        <f>入力シート③!$B$1</f>
        <v>0</v>
      </c>
    </row>
    <row r="192" spans="1:22" s="108" customFormat="1" ht="12.95" customHeight="1">
      <c r="A192" s="109">
        <f>入力シート③!E94</f>
        <v>0</v>
      </c>
      <c r="B192" s="108" t="str">
        <f t="shared" si="11"/>
        <v>0</v>
      </c>
      <c r="C192" s="108" t="str">
        <f>IFERROR(VLOOKUP(入力シート③!$B$1,所属!$B$2:$C$56,2,FALSE),"0")</f>
        <v>0</v>
      </c>
      <c r="D192" s="176"/>
      <c r="E192" s="176"/>
      <c r="F192" s="108" t="str">
        <f>入力シート③!A94</f>
        <v/>
      </c>
      <c r="G192" s="108">
        <f>入力シート③!B94</f>
        <v>0</v>
      </c>
      <c r="H192" s="109" t="str">
        <f>IFERROR(VLOOKUP(G192,男子登録②!$P$2:$V$101,4,FALSE),"0")</f>
        <v>0</v>
      </c>
      <c r="I192" s="108">
        <f t="shared" si="12"/>
        <v>0</v>
      </c>
      <c r="J192" s="109" t="str">
        <f>IFERROR(VLOOKUP(G192,男子登録②!$P$2:$V$101,5,FALSE),"0")</f>
        <v>0</v>
      </c>
      <c r="K192" s="109" t="str">
        <f>IFERROR(VLOOKUP(G192,男子登録②!$P$2:$V$101,7,FALSE),"0")</f>
        <v>0</v>
      </c>
      <c r="L192" s="108">
        <v>1</v>
      </c>
      <c r="M192" s="108" t="str">
        <f>IFERROR(VLOOKUP(G192,男子登録②!$P$2:$V$101,3,FALSE),"0")</f>
        <v>0</v>
      </c>
      <c r="N192" s="108" t="str">
        <f>IFERROR(VLOOKUP(G192,男子登録②!$P$2:$V$101,6,FALSE),"0")</f>
        <v>0</v>
      </c>
      <c r="O192" s="176"/>
      <c r="P192" s="110" t="s">
        <v>256</v>
      </c>
      <c r="Q192" s="176"/>
      <c r="R192" s="108" t="str">
        <f>IFERROR(VLOOKUP(A192,種目!$C$2:$D$29,2,FALSE),"0")</f>
        <v>0</v>
      </c>
      <c r="S192" s="108">
        <f>入力シート③!F94</f>
        <v>0</v>
      </c>
      <c r="T192" s="110">
        <v>0</v>
      </c>
      <c r="U192" s="110">
        <v>2</v>
      </c>
      <c r="V192" s="108">
        <f>入力シート③!$B$1</f>
        <v>0</v>
      </c>
    </row>
    <row r="193" spans="1:22" s="108" customFormat="1" ht="12.95" customHeight="1">
      <c r="A193" s="109">
        <f>入力シート③!E95</f>
        <v>0</v>
      </c>
      <c r="B193" s="108" t="str">
        <f t="shared" si="11"/>
        <v>0</v>
      </c>
      <c r="C193" s="108" t="str">
        <f>IFERROR(VLOOKUP(入力シート③!$B$1,所属!$B$2:$C$56,2,FALSE),"0")</f>
        <v>0</v>
      </c>
      <c r="D193" s="176"/>
      <c r="E193" s="176"/>
      <c r="F193" s="108" t="str">
        <f>入力シート③!A95</f>
        <v/>
      </c>
      <c r="G193" s="108">
        <f>入力シート③!B95</f>
        <v>0</v>
      </c>
      <c r="H193" s="109" t="str">
        <f>IFERROR(VLOOKUP(G193,男子登録②!$P$2:$V$101,4,FALSE),"0")</f>
        <v>0</v>
      </c>
      <c r="I193" s="108">
        <f t="shared" si="12"/>
        <v>0</v>
      </c>
      <c r="J193" s="109" t="str">
        <f>IFERROR(VLOOKUP(G193,男子登録②!$P$2:$V$101,5,FALSE),"0")</f>
        <v>0</v>
      </c>
      <c r="K193" s="109" t="str">
        <f>IFERROR(VLOOKUP(G193,男子登録②!$P$2:$V$101,7,FALSE),"0")</f>
        <v>0</v>
      </c>
      <c r="L193" s="108">
        <v>1</v>
      </c>
      <c r="M193" s="108" t="str">
        <f>IFERROR(VLOOKUP(G193,男子登録②!$P$2:$V$101,3,FALSE),"0")</f>
        <v>0</v>
      </c>
      <c r="N193" s="108" t="str">
        <f>IFERROR(VLOOKUP(G193,男子登録②!$P$2:$V$101,6,FALSE),"0")</f>
        <v>0</v>
      </c>
      <c r="O193" s="176"/>
      <c r="P193" s="110" t="s">
        <v>256</v>
      </c>
      <c r="Q193" s="176"/>
      <c r="R193" s="108" t="str">
        <f>IFERROR(VLOOKUP(A193,種目!$C$2:$D$29,2,FALSE),"0")</f>
        <v>0</v>
      </c>
      <c r="S193" s="108">
        <f>入力シート③!F95</f>
        <v>0</v>
      </c>
      <c r="T193" s="110">
        <v>0</v>
      </c>
      <c r="U193" s="110">
        <v>2</v>
      </c>
      <c r="V193" s="108">
        <f>入力シート③!$B$1</f>
        <v>0</v>
      </c>
    </row>
    <row r="194" spans="1:22" s="108" customFormat="1" ht="12.95" customHeight="1">
      <c r="A194" s="109">
        <f>入力シート③!E96</f>
        <v>0</v>
      </c>
      <c r="B194" s="108" t="str">
        <f t="shared" si="11"/>
        <v>0</v>
      </c>
      <c r="C194" s="108" t="str">
        <f>IFERROR(VLOOKUP(入力シート③!$B$1,所属!$B$2:$C$56,2,FALSE),"0")</f>
        <v>0</v>
      </c>
      <c r="D194" s="176"/>
      <c r="E194" s="176"/>
      <c r="F194" s="108" t="str">
        <f>入力シート③!A96</f>
        <v/>
      </c>
      <c r="G194" s="108">
        <f>入力シート③!B96</f>
        <v>0</v>
      </c>
      <c r="H194" s="109" t="str">
        <f>IFERROR(VLOOKUP(G194,男子登録②!$P$2:$V$101,4,FALSE),"0")</f>
        <v>0</v>
      </c>
      <c r="I194" s="108">
        <f t="shared" si="12"/>
        <v>0</v>
      </c>
      <c r="J194" s="109" t="str">
        <f>IFERROR(VLOOKUP(G194,男子登録②!$P$2:$V$101,5,FALSE),"0")</f>
        <v>0</v>
      </c>
      <c r="K194" s="109" t="str">
        <f>IFERROR(VLOOKUP(G194,男子登録②!$P$2:$V$101,7,FALSE),"0")</f>
        <v>0</v>
      </c>
      <c r="L194" s="108">
        <v>1</v>
      </c>
      <c r="M194" s="108" t="str">
        <f>IFERROR(VLOOKUP(G194,男子登録②!$P$2:$V$101,3,FALSE),"0")</f>
        <v>0</v>
      </c>
      <c r="N194" s="108" t="str">
        <f>IFERROR(VLOOKUP(G194,男子登録②!$P$2:$V$101,6,FALSE),"0")</f>
        <v>0</v>
      </c>
      <c r="O194" s="176"/>
      <c r="P194" s="110" t="s">
        <v>256</v>
      </c>
      <c r="Q194" s="176"/>
      <c r="R194" s="108" t="str">
        <f>IFERROR(VLOOKUP(A194,種目!$C$2:$D$29,2,FALSE),"0")</f>
        <v>0</v>
      </c>
      <c r="S194" s="108">
        <f>入力シート③!F96</f>
        <v>0</v>
      </c>
      <c r="T194" s="110">
        <v>0</v>
      </c>
      <c r="U194" s="110">
        <v>2</v>
      </c>
      <c r="V194" s="108">
        <f>入力シート③!$B$1</f>
        <v>0</v>
      </c>
    </row>
    <row r="195" spans="1:22" s="108" customFormat="1" ht="12.95" customHeight="1">
      <c r="A195" s="109">
        <f>入力シート③!E97</f>
        <v>0</v>
      </c>
      <c r="B195" s="108" t="str">
        <f t="shared" si="11"/>
        <v>0</v>
      </c>
      <c r="C195" s="108" t="str">
        <f>IFERROR(VLOOKUP(入力シート③!$B$1,所属!$B$2:$C$56,2,FALSE),"0")</f>
        <v>0</v>
      </c>
      <c r="D195" s="176"/>
      <c r="E195" s="176"/>
      <c r="F195" s="108" t="str">
        <f>入力シート③!A97</f>
        <v/>
      </c>
      <c r="G195" s="108">
        <f>入力シート③!B97</f>
        <v>0</v>
      </c>
      <c r="H195" s="109" t="str">
        <f>IFERROR(VLOOKUP(G195,男子登録②!$P$2:$V$101,4,FALSE),"0")</f>
        <v>0</v>
      </c>
      <c r="I195" s="108">
        <f t="shared" si="12"/>
        <v>0</v>
      </c>
      <c r="J195" s="109" t="str">
        <f>IFERROR(VLOOKUP(G195,男子登録②!$P$2:$V$101,5,FALSE),"0")</f>
        <v>0</v>
      </c>
      <c r="K195" s="109" t="str">
        <f>IFERROR(VLOOKUP(G195,男子登録②!$P$2:$V$101,7,FALSE),"0")</f>
        <v>0</v>
      </c>
      <c r="L195" s="108">
        <v>1</v>
      </c>
      <c r="M195" s="108" t="str">
        <f>IFERROR(VLOOKUP(G195,男子登録②!$P$2:$V$101,3,FALSE),"0")</f>
        <v>0</v>
      </c>
      <c r="N195" s="108" t="str">
        <f>IFERROR(VLOOKUP(G195,男子登録②!$P$2:$V$101,6,FALSE),"0")</f>
        <v>0</v>
      </c>
      <c r="O195" s="176"/>
      <c r="P195" s="110" t="s">
        <v>256</v>
      </c>
      <c r="Q195" s="176"/>
      <c r="R195" s="108" t="str">
        <f>IFERROR(VLOOKUP(A195,種目!$C$2:$D$29,2,FALSE),"0")</f>
        <v>0</v>
      </c>
      <c r="S195" s="108">
        <f>入力シート③!F97</f>
        <v>0</v>
      </c>
      <c r="T195" s="110">
        <v>0</v>
      </c>
      <c r="U195" s="110">
        <v>2</v>
      </c>
      <c r="V195" s="108">
        <f>入力シート③!$B$1</f>
        <v>0</v>
      </c>
    </row>
    <row r="196" spans="1:22" s="108" customFormat="1" ht="12.95" customHeight="1">
      <c r="A196" s="109">
        <f>入力シート③!E98</f>
        <v>0</v>
      </c>
      <c r="B196" s="108" t="str">
        <f t="shared" si="11"/>
        <v>0</v>
      </c>
      <c r="C196" s="108" t="str">
        <f>IFERROR(VLOOKUP(入力シート③!$B$1,所属!$B$2:$C$56,2,FALSE),"0")</f>
        <v>0</v>
      </c>
      <c r="D196" s="176"/>
      <c r="E196" s="176"/>
      <c r="F196" s="108" t="str">
        <f>入力シート③!A98</f>
        <v/>
      </c>
      <c r="G196" s="108">
        <f>入力シート③!B98</f>
        <v>0</v>
      </c>
      <c r="H196" s="109" t="str">
        <f>IFERROR(VLOOKUP(G196,男子登録②!$P$2:$V$101,4,FALSE),"0")</f>
        <v>0</v>
      </c>
      <c r="I196" s="108">
        <f t="shared" si="12"/>
        <v>0</v>
      </c>
      <c r="J196" s="109" t="str">
        <f>IFERROR(VLOOKUP(G196,男子登録②!$P$2:$V$101,5,FALSE),"0")</f>
        <v>0</v>
      </c>
      <c r="K196" s="109" t="str">
        <f>IFERROR(VLOOKUP(G196,男子登録②!$P$2:$V$101,7,FALSE),"0")</f>
        <v>0</v>
      </c>
      <c r="L196" s="108">
        <v>1</v>
      </c>
      <c r="M196" s="108" t="str">
        <f>IFERROR(VLOOKUP(G196,男子登録②!$P$2:$V$101,3,FALSE),"0")</f>
        <v>0</v>
      </c>
      <c r="N196" s="108" t="str">
        <f>IFERROR(VLOOKUP(G196,男子登録②!$P$2:$V$101,6,FALSE),"0")</f>
        <v>0</v>
      </c>
      <c r="O196" s="176"/>
      <c r="P196" s="110" t="s">
        <v>256</v>
      </c>
      <c r="Q196" s="176"/>
      <c r="R196" s="108" t="str">
        <f>IFERROR(VLOOKUP(A196,種目!$C$2:$D$29,2,FALSE),"0")</f>
        <v>0</v>
      </c>
      <c r="S196" s="108">
        <f>入力シート③!F98</f>
        <v>0</v>
      </c>
      <c r="T196" s="110">
        <v>0</v>
      </c>
      <c r="U196" s="110">
        <v>2</v>
      </c>
      <c r="V196" s="108">
        <f>入力シート③!$B$1</f>
        <v>0</v>
      </c>
    </row>
    <row r="197" spans="1:22" s="108" customFormat="1" ht="12.95" customHeight="1">
      <c r="A197" s="109">
        <f>入力シート③!E99</f>
        <v>0</v>
      </c>
      <c r="B197" s="108" t="str">
        <f t="shared" si="11"/>
        <v>0</v>
      </c>
      <c r="C197" s="108" t="str">
        <f>IFERROR(VLOOKUP(入力シート③!$B$1,所属!$B$2:$C$56,2,FALSE),"0")</f>
        <v>0</v>
      </c>
      <c r="D197" s="176"/>
      <c r="E197" s="176"/>
      <c r="F197" s="108" t="str">
        <f>入力シート③!A99</f>
        <v/>
      </c>
      <c r="G197" s="108">
        <f>入力シート③!B99</f>
        <v>0</v>
      </c>
      <c r="H197" s="109" t="str">
        <f>IFERROR(VLOOKUP(G197,男子登録②!$P$2:$V$101,4,FALSE),"0")</f>
        <v>0</v>
      </c>
      <c r="I197" s="108">
        <f t="shared" si="12"/>
        <v>0</v>
      </c>
      <c r="J197" s="109" t="str">
        <f>IFERROR(VLOOKUP(G197,男子登録②!$P$2:$V$101,5,FALSE),"0")</f>
        <v>0</v>
      </c>
      <c r="K197" s="109" t="str">
        <f>IFERROR(VLOOKUP(G197,男子登録②!$P$2:$V$101,7,FALSE),"0")</f>
        <v>0</v>
      </c>
      <c r="L197" s="108">
        <v>1</v>
      </c>
      <c r="M197" s="108" t="str">
        <f>IFERROR(VLOOKUP(G197,男子登録②!$P$2:$V$101,3,FALSE),"0")</f>
        <v>0</v>
      </c>
      <c r="N197" s="108" t="str">
        <f>IFERROR(VLOOKUP(G197,男子登録②!$P$2:$V$101,6,FALSE),"0")</f>
        <v>0</v>
      </c>
      <c r="O197" s="176"/>
      <c r="P197" s="110" t="s">
        <v>256</v>
      </c>
      <c r="Q197" s="176"/>
      <c r="R197" s="108" t="str">
        <f>IFERROR(VLOOKUP(A197,種目!$C$2:$D$29,2,FALSE),"0")</f>
        <v>0</v>
      </c>
      <c r="S197" s="108">
        <f>入力シート③!F99</f>
        <v>0</v>
      </c>
      <c r="T197" s="110">
        <v>0</v>
      </c>
      <c r="U197" s="110">
        <v>2</v>
      </c>
      <c r="V197" s="108">
        <f>入力シート③!$B$1</f>
        <v>0</v>
      </c>
    </row>
    <row r="198" spans="1:22" s="108" customFormat="1" ht="12.95" customHeight="1">
      <c r="A198" s="109">
        <f>入力シート③!E100</f>
        <v>0</v>
      </c>
      <c r="B198" s="108" t="str">
        <f t="shared" si="11"/>
        <v>0</v>
      </c>
      <c r="C198" s="108" t="str">
        <f>IFERROR(VLOOKUP(入力シート③!$B$1,所属!$B$2:$C$56,2,FALSE),"0")</f>
        <v>0</v>
      </c>
      <c r="D198" s="176"/>
      <c r="E198" s="176"/>
      <c r="F198" s="108" t="str">
        <f>入力シート③!A100</f>
        <v/>
      </c>
      <c r="G198" s="108">
        <f>入力シート③!B100</f>
        <v>0</v>
      </c>
      <c r="H198" s="109" t="str">
        <f>IFERROR(VLOOKUP(G198,男子登録②!$P$2:$V$101,4,FALSE),"0")</f>
        <v>0</v>
      </c>
      <c r="I198" s="108">
        <f t="shared" si="12"/>
        <v>0</v>
      </c>
      <c r="J198" s="109" t="str">
        <f>IFERROR(VLOOKUP(G198,男子登録②!$P$2:$V$101,5,FALSE),"0")</f>
        <v>0</v>
      </c>
      <c r="K198" s="109" t="str">
        <f>IFERROR(VLOOKUP(G198,男子登録②!$P$2:$V$101,7,FALSE),"0")</f>
        <v>0</v>
      </c>
      <c r="L198" s="108">
        <v>1</v>
      </c>
      <c r="M198" s="108" t="str">
        <f>IFERROR(VLOOKUP(G198,男子登録②!$P$2:$V$101,3,FALSE),"0")</f>
        <v>0</v>
      </c>
      <c r="N198" s="108" t="str">
        <f>IFERROR(VLOOKUP(G198,男子登録②!$P$2:$V$101,6,FALSE),"0")</f>
        <v>0</v>
      </c>
      <c r="O198" s="176"/>
      <c r="P198" s="110" t="s">
        <v>256</v>
      </c>
      <c r="Q198" s="176"/>
      <c r="R198" s="108" t="str">
        <f>IFERROR(VLOOKUP(A198,種目!$C$2:$D$29,2,FALSE),"0")</f>
        <v>0</v>
      </c>
      <c r="S198" s="108">
        <f>入力シート③!F100</f>
        <v>0</v>
      </c>
      <c r="T198" s="110">
        <v>0</v>
      </c>
      <c r="U198" s="110">
        <v>2</v>
      </c>
      <c r="V198" s="108">
        <f>入力シート③!$B$1</f>
        <v>0</v>
      </c>
    </row>
    <row r="199" spans="1:22" s="108" customFormat="1" ht="12.95" customHeight="1">
      <c r="A199" s="109">
        <f>入力シート③!E101</f>
        <v>0</v>
      </c>
      <c r="B199" s="108" t="str">
        <f t="shared" si="11"/>
        <v>0</v>
      </c>
      <c r="C199" s="108" t="str">
        <f>IFERROR(VLOOKUP(入力シート③!$B$1,所属!$B$2:$C$56,2,FALSE),"0")</f>
        <v>0</v>
      </c>
      <c r="D199" s="176"/>
      <c r="E199" s="176"/>
      <c r="F199" s="108" t="str">
        <f>入力シート③!A101</f>
        <v/>
      </c>
      <c r="G199" s="108">
        <f>入力シート③!B101</f>
        <v>0</v>
      </c>
      <c r="H199" s="109" t="str">
        <f>IFERROR(VLOOKUP(G199,男子登録②!$P$2:$V$101,4,FALSE),"0")</f>
        <v>0</v>
      </c>
      <c r="I199" s="108">
        <f t="shared" si="12"/>
        <v>0</v>
      </c>
      <c r="J199" s="109" t="str">
        <f>IFERROR(VLOOKUP(G199,男子登録②!$P$2:$V$101,5,FALSE),"0")</f>
        <v>0</v>
      </c>
      <c r="K199" s="109" t="str">
        <f>IFERROR(VLOOKUP(G199,男子登録②!$P$2:$V$101,7,FALSE),"0")</f>
        <v>0</v>
      </c>
      <c r="L199" s="108">
        <v>1</v>
      </c>
      <c r="M199" s="108" t="str">
        <f>IFERROR(VLOOKUP(G199,男子登録②!$P$2:$V$101,3,FALSE),"0")</f>
        <v>0</v>
      </c>
      <c r="N199" s="108" t="str">
        <f>IFERROR(VLOOKUP(G199,男子登録②!$P$2:$V$101,6,FALSE),"0")</f>
        <v>0</v>
      </c>
      <c r="O199" s="176"/>
      <c r="P199" s="110" t="s">
        <v>256</v>
      </c>
      <c r="Q199" s="176"/>
      <c r="R199" s="108" t="str">
        <f>IFERROR(VLOOKUP(A199,種目!$C$2:$D$29,2,FALSE),"0")</f>
        <v>0</v>
      </c>
      <c r="S199" s="108">
        <f>入力シート③!F101</f>
        <v>0</v>
      </c>
      <c r="T199" s="110">
        <v>0</v>
      </c>
      <c r="U199" s="110">
        <v>2</v>
      </c>
      <c r="V199" s="108">
        <f>入力シート③!$B$1</f>
        <v>0</v>
      </c>
    </row>
    <row r="200" spans="1:22" s="108" customFormat="1" ht="12.95" customHeight="1">
      <c r="A200" s="109">
        <f>入力シート③!E102</f>
        <v>0</v>
      </c>
      <c r="B200" s="108" t="str">
        <f t="shared" si="11"/>
        <v>0</v>
      </c>
      <c r="C200" s="108" t="str">
        <f>IFERROR(VLOOKUP(入力シート③!$B$1,所属!$B$2:$C$56,2,FALSE),"0")</f>
        <v>0</v>
      </c>
      <c r="D200" s="176"/>
      <c r="E200" s="176"/>
      <c r="F200" s="108" t="str">
        <f>入力シート③!A102</f>
        <v/>
      </c>
      <c r="G200" s="108">
        <f>入力シート③!B102</f>
        <v>0</v>
      </c>
      <c r="H200" s="109" t="str">
        <f>IFERROR(VLOOKUP(G200,男子登録②!$P$2:$V$101,4,FALSE),"0")</f>
        <v>0</v>
      </c>
      <c r="I200" s="108">
        <f t="shared" si="12"/>
        <v>0</v>
      </c>
      <c r="J200" s="109" t="str">
        <f>IFERROR(VLOOKUP(G200,男子登録②!$P$2:$V$101,5,FALSE),"0")</f>
        <v>0</v>
      </c>
      <c r="K200" s="109" t="str">
        <f>IFERROR(VLOOKUP(G200,男子登録②!$P$2:$V$101,7,FALSE),"0")</f>
        <v>0</v>
      </c>
      <c r="L200" s="108">
        <v>1</v>
      </c>
      <c r="M200" s="108" t="str">
        <f>IFERROR(VLOOKUP(G200,男子登録②!$P$2:$V$101,3,FALSE),"0")</f>
        <v>0</v>
      </c>
      <c r="N200" s="108" t="str">
        <f>IFERROR(VLOOKUP(G200,男子登録②!$P$2:$V$101,6,FALSE),"0")</f>
        <v>0</v>
      </c>
      <c r="O200" s="176"/>
      <c r="P200" s="110" t="s">
        <v>256</v>
      </c>
      <c r="Q200" s="176"/>
      <c r="R200" s="108" t="str">
        <f>IFERROR(VLOOKUP(A200,種目!$C$2:$D$29,2,FALSE),"0")</f>
        <v>0</v>
      </c>
      <c r="S200" s="108">
        <f>入力シート③!F102</f>
        <v>0</v>
      </c>
      <c r="T200" s="110">
        <v>0</v>
      </c>
      <c r="U200" s="110">
        <v>2</v>
      </c>
      <c r="V200" s="108">
        <f>入力シート③!$B$1</f>
        <v>0</v>
      </c>
    </row>
    <row r="201" spans="1:22" s="108" customFormat="1" ht="12.95" customHeight="1">
      <c r="A201" s="109">
        <f>入力シート③!E103</f>
        <v>0</v>
      </c>
      <c r="B201" s="108" t="str">
        <f t="shared" si="11"/>
        <v>0</v>
      </c>
      <c r="C201" s="108" t="str">
        <f>IFERROR(VLOOKUP(入力シート③!$B$1,所属!$B$2:$C$56,2,FALSE),"0")</f>
        <v>0</v>
      </c>
      <c r="D201" s="176"/>
      <c r="E201" s="176"/>
      <c r="F201" s="108" t="str">
        <f>入力シート③!A103</f>
        <v/>
      </c>
      <c r="G201" s="108">
        <f>入力シート③!B103</f>
        <v>0</v>
      </c>
      <c r="H201" s="109" t="str">
        <f>IFERROR(VLOOKUP(G201,男子登録②!$P$2:$V$101,4,FALSE),"0")</f>
        <v>0</v>
      </c>
      <c r="I201" s="108">
        <f t="shared" si="12"/>
        <v>0</v>
      </c>
      <c r="J201" s="109" t="str">
        <f>IFERROR(VLOOKUP(G201,男子登録②!$P$2:$V$101,5,FALSE),"0")</f>
        <v>0</v>
      </c>
      <c r="K201" s="109" t="str">
        <f>IFERROR(VLOOKUP(G201,男子登録②!$P$2:$V$101,7,FALSE),"0")</f>
        <v>0</v>
      </c>
      <c r="L201" s="108">
        <v>1</v>
      </c>
      <c r="M201" s="108" t="str">
        <f>IFERROR(VLOOKUP(G201,男子登録②!$P$2:$V$101,3,FALSE),"0")</f>
        <v>0</v>
      </c>
      <c r="N201" s="108" t="str">
        <f>IFERROR(VLOOKUP(G201,男子登録②!$P$2:$V$101,6,FALSE),"0")</f>
        <v>0</v>
      </c>
      <c r="O201" s="176"/>
      <c r="P201" s="110" t="s">
        <v>256</v>
      </c>
      <c r="Q201" s="176"/>
      <c r="R201" s="108" t="str">
        <f>IFERROR(VLOOKUP(A201,種目!$C$2:$D$29,2,FALSE),"0")</f>
        <v>0</v>
      </c>
      <c r="S201" s="108">
        <f>入力シート③!F103</f>
        <v>0</v>
      </c>
      <c r="T201" s="110">
        <v>0</v>
      </c>
      <c r="U201" s="110">
        <v>2</v>
      </c>
      <c r="V201" s="108">
        <f>入力シート③!$B$1</f>
        <v>0</v>
      </c>
    </row>
    <row r="202" spans="1:22" s="108" customFormat="1" ht="12.95" customHeight="1">
      <c r="A202" s="109">
        <f>入力シート③!E104</f>
        <v>0</v>
      </c>
      <c r="B202" s="108" t="str">
        <f t="shared" si="11"/>
        <v>0</v>
      </c>
      <c r="C202" s="108" t="str">
        <f>IFERROR(VLOOKUP(入力シート③!$B$1,所属!$B$2:$C$56,2,FALSE),"0")</f>
        <v>0</v>
      </c>
      <c r="D202" s="176"/>
      <c r="E202" s="176"/>
      <c r="F202" s="108" t="str">
        <f>入力シート③!A104</f>
        <v/>
      </c>
      <c r="G202" s="108">
        <f>入力シート③!B104</f>
        <v>0</v>
      </c>
      <c r="H202" s="109" t="str">
        <f>IFERROR(VLOOKUP(G202,男子登録②!$P$2:$V$101,4,FALSE),"0")</f>
        <v>0</v>
      </c>
      <c r="I202" s="108">
        <f t="shared" si="12"/>
        <v>0</v>
      </c>
      <c r="J202" s="109" t="str">
        <f>IFERROR(VLOOKUP(G202,男子登録②!$P$2:$V$101,5,FALSE),"0")</f>
        <v>0</v>
      </c>
      <c r="K202" s="109" t="str">
        <f>IFERROR(VLOOKUP(G202,男子登録②!$P$2:$V$101,7,FALSE),"0")</f>
        <v>0</v>
      </c>
      <c r="L202" s="108">
        <v>1</v>
      </c>
      <c r="M202" s="108" t="str">
        <f>IFERROR(VLOOKUP(G202,男子登録②!$P$2:$V$101,3,FALSE),"0")</f>
        <v>0</v>
      </c>
      <c r="N202" s="108" t="str">
        <f>IFERROR(VLOOKUP(G202,男子登録②!$P$2:$V$101,6,FALSE),"0")</f>
        <v>0</v>
      </c>
      <c r="O202" s="176"/>
      <c r="P202" s="110" t="s">
        <v>256</v>
      </c>
      <c r="Q202" s="176"/>
      <c r="R202" s="108" t="str">
        <f>IFERROR(VLOOKUP(A202,種目!$C$2:$D$29,2,FALSE),"0")</f>
        <v>0</v>
      </c>
      <c r="S202" s="108">
        <f>入力シート③!F104</f>
        <v>0</v>
      </c>
      <c r="T202" s="110">
        <v>0</v>
      </c>
      <c r="U202" s="110">
        <v>2</v>
      </c>
      <c r="V202" s="108">
        <f>入力シート③!$B$1</f>
        <v>0</v>
      </c>
    </row>
    <row r="203" spans="1:22" s="108" customFormat="1" ht="12.95" customHeight="1">
      <c r="A203" s="109">
        <f>入力シート③!E105</f>
        <v>0</v>
      </c>
      <c r="B203" s="108" t="str">
        <f t="shared" si="11"/>
        <v>0</v>
      </c>
      <c r="C203" s="108" t="str">
        <f>IFERROR(VLOOKUP(入力シート③!$B$1,所属!$B$2:$C$56,2,FALSE),"0")</f>
        <v>0</v>
      </c>
      <c r="D203" s="176"/>
      <c r="E203" s="176"/>
      <c r="F203" s="108" t="str">
        <f>入力シート③!A105</f>
        <v/>
      </c>
      <c r="G203" s="108">
        <f>入力シート③!B105</f>
        <v>0</v>
      </c>
      <c r="H203" s="109" t="str">
        <f>IFERROR(VLOOKUP(G203,男子登録②!$P$2:$V$101,4,FALSE),"0")</f>
        <v>0</v>
      </c>
      <c r="I203" s="108">
        <f t="shared" si="12"/>
        <v>0</v>
      </c>
      <c r="J203" s="109" t="str">
        <f>IFERROR(VLOOKUP(G203,男子登録②!$P$2:$V$101,5,FALSE),"0")</f>
        <v>0</v>
      </c>
      <c r="K203" s="109" t="str">
        <f>IFERROR(VLOOKUP(G203,男子登録②!$P$2:$V$101,7,FALSE),"0")</f>
        <v>0</v>
      </c>
      <c r="L203" s="108">
        <v>1</v>
      </c>
      <c r="M203" s="108" t="str">
        <f>IFERROR(VLOOKUP(G203,男子登録②!$P$2:$V$101,3,FALSE),"0")</f>
        <v>0</v>
      </c>
      <c r="N203" s="108" t="str">
        <f>IFERROR(VLOOKUP(G203,男子登録②!$P$2:$V$101,6,FALSE),"0")</f>
        <v>0</v>
      </c>
      <c r="O203" s="176"/>
      <c r="P203" s="110" t="s">
        <v>256</v>
      </c>
      <c r="Q203" s="176"/>
      <c r="R203" s="108" t="str">
        <f>IFERROR(VLOOKUP(A203,種目!$C$2:$D$29,2,FALSE),"0")</f>
        <v>0</v>
      </c>
      <c r="S203" s="108">
        <f>入力シート③!F105</f>
        <v>0</v>
      </c>
      <c r="T203" s="110">
        <v>0</v>
      </c>
      <c r="U203" s="110">
        <v>2</v>
      </c>
      <c r="V203" s="108">
        <f>入力シート③!$B$1</f>
        <v>0</v>
      </c>
    </row>
    <row r="204" spans="1:22" s="108" customFormat="1" ht="12.95" customHeight="1">
      <c r="A204" s="109">
        <f>入力シート③!E106</f>
        <v>0</v>
      </c>
      <c r="B204" s="108" t="str">
        <f t="shared" si="11"/>
        <v>0</v>
      </c>
      <c r="C204" s="108" t="str">
        <f>IFERROR(VLOOKUP(入力シート③!$B$1,所属!$B$2:$C$56,2,FALSE),"0")</f>
        <v>0</v>
      </c>
      <c r="D204" s="176"/>
      <c r="E204" s="176"/>
      <c r="F204" s="108" t="str">
        <f>入力シート③!A106</f>
        <v/>
      </c>
      <c r="G204" s="108">
        <f>入力シート③!B106</f>
        <v>0</v>
      </c>
      <c r="H204" s="109" t="str">
        <f>IFERROR(VLOOKUP(G204,男子登録②!$P$2:$V$101,4,FALSE),"0")</f>
        <v>0</v>
      </c>
      <c r="I204" s="108">
        <f t="shared" si="12"/>
        <v>0</v>
      </c>
      <c r="J204" s="109" t="str">
        <f>IFERROR(VLOOKUP(G204,男子登録②!$P$2:$V$101,5,FALSE),"0")</f>
        <v>0</v>
      </c>
      <c r="K204" s="109" t="str">
        <f>IFERROR(VLOOKUP(G204,男子登録②!$P$2:$V$101,7,FALSE),"0")</f>
        <v>0</v>
      </c>
      <c r="L204" s="108">
        <v>1</v>
      </c>
      <c r="M204" s="108" t="str">
        <f>IFERROR(VLOOKUP(G204,男子登録②!$P$2:$V$101,3,FALSE),"0")</f>
        <v>0</v>
      </c>
      <c r="N204" s="108" t="str">
        <f>IFERROR(VLOOKUP(G204,男子登録②!$P$2:$V$101,6,FALSE),"0")</f>
        <v>0</v>
      </c>
      <c r="O204" s="176"/>
      <c r="P204" s="110" t="s">
        <v>256</v>
      </c>
      <c r="Q204" s="176"/>
      <c r="R204" s="108" t="str">
        <f>IFERROR(VLOOKUP(A204,種目!$C$2:$D$29,2,FALSE),"0")</f>
        <v>0</v>
      </c>
      <c r="S204" s="108">
        <f>入力シート③!F106</f>
        <v>0</v>
      </c>
      <c r="T204" s="110">
        <v>0</v>
      </c>
      <c r="U204" s="110">
        <v>2</v>
      </c>
      <c r="V204" s="108">
        <f>入力シート③!$B$1</f>
        <v>0</v>
      </c>
    </row>
    <row r="205" spans="1:22" s="108" customFormat="1" ht="12.95" customHeight="1">
      <c r="A205" s="109">
        <f>入力シート③!E107</f>
        <v>0</v>
      </c>
      <c r="B205" s="108" t="str">
        <f t="shared" si="11"/>
        <v>0</v>
      </c>
      <c r="C205" s="108" t="str">
        <f>IFERROR(VLOOKUP(入力シート③!$B$1,所属!$B$2:$C$56,2,FALSE),"0")</f>
        <v>0</v>
      </c>
      <c r="D205" s="176"/>
      <c r="E205" s="176"/>
      <c r="F205" s="108" t="str">
        <f>入力シート③!A107</f>
        <v/>
      </c>
      <c r="G205" s="108">
        <f>入力シート③!B107</f>
        <v>0</v>
      </c>
      <c r="H205" s="109" t="str">
        <f>IFERROR(VLOOKUP(G205,男子登録②!$P$2:$V$101,4,FALSE),"0")</f>
        <v>0</v>
      </c>
      <c r="I205" s="108">
        <f t="shared" si="12"/>
        <v>0</v>
      </c>
      <c r="J205" s="109" t="str">
        <f>IFERROR(VLOOKUP(G205,男子登録②!$P$2:$V$101,5,FALSE),"0")</f>
        <v>0</v>
      </c>
      <c r="K205" s="109" t="str">
        <f>IFERROR(VLOOKUP(G205,男子登録②!$P$2:$V$101,7,FALSE),"0")</f>
        <v>0</v>
      </c>
      <c r="L205" s="108">
        <v>1</v>
      </c>
      <c r="M205" s="108" t="str">
        <f>IFERROR(VLOOKUP(G205,男子登録②!$P$2:$V$101,3,FALSE),"0")</f>
        <v>0</v>
      </c>
      <c r="N205" s="108" t="str">
        <f>IFERROR(VLOOKUP(G205,男子登録②!$P$2:$V$101,6,FALSE),"0")</f>
        <v>0</v>
      </c>
      <c r="O205" s="176"/>
      <c r="P205" s="110" t="s">
        <v>256</v>
      </c>
      <c r="Q205" s="176"/>
      <c r="R205" s="108" t="str">
        <f>IFERROR(VLOOKUP(A205,種目!$C$2:$D$29,2,FALSE),"0")</f>
        <v>0</v>
      </c>
      <c r="S205" s="108">
        <f>入力シート③!F107</f>
        <v>0</v>
      </c>
      <c r="T205" s="110">
        <v>0</v>
      </c>
      <c r="U205" s="110">
        <v>2</v>
      </c>
      <c r="V205" s="108">
        <f>入力シート③!$B$1</f>
        <v>0</v>
      </c>
    </row>
    <row r="206" spans="1:22" s="108" customFormat="1" ht="12.95" customHeight="1">
      <c r="A206" s="109">
        <f>入力シート③!E108</f>
        <v>0</v>
      </c>
      <c r="B206" s="108" t="str">
        <f t="shared" si="11"/>
        <v>0</v>
      </c>
      <c r="C206" s="108" t="str">
        <f>IFERROR(VLOOKUP(入力シート③!$B$1,所属!$B$2:$C$56,2,FALSE),"0")</f>
        <v>0</v>
      </c>
      <c r="D206" s="176"/>
      <c r="E206" s="176"/>
      <c r="F206" s="108" t="str">
        <f>入力シート③!A108</f>
        <v/>
      </c>
      <c r="G206" s="108">
        <f>入力シート③!B108</f>
        <v>0</v>
      </c>
      <c r="H206" s="109" t="str">
        <f>IFERROR(VLOOKUP(G206,男子登録②!$P$2:$V$101,4,FALSE),"0")</f>
        <v>0</v>
      </c>
      <c r="I206" s="108">
        <f t="shared" si="12"/>
        <v>0</v>
      </c>
      <c r="J206" s="109" t="str">
        <f>IFERROR(VLOOKUP(G206,男子登録②!$P$2:$V$101,5,FALSE),"0")</f>
        <v>0</v>
      </c>
      <c r="K206" s="109" t="str">
        <f>IFERROR(VLOOKUP(G206,男子登録②!$P$2:$V$101,7,FALSE),"0")</f>
        <v>0</v>
      </c>
      <c r="L206" s="108">
        <v>1</v>
      </c>
      <c r="M206" s="108" t="str">
        <f>IFERROR(VLOOKUP(G206,男子登録②!$P$2:$V$101,3,FALSE),"0")</f>
        <v>0</v>
      </c>
      <c r="N206" s="108" t="str">
        <f>IFERROR(VLOOKUP(G206,男子登録②!$P$2:$V$101,6,FALSE),"0")</f>
        <v>0</v>
      </c>
      <c r="O206" s="176"/>
      <c r="P206" s="110" t="s">
        <v>256</v>
      </c>
      <c r="Q206" s="176"/>
      <c r="R206" s="108" t="str">
        <f>IFERROR(VLOOKUP(A206,種目!$C$2:$D$29,2,FALSE),"0")</f>
        <v>0</v>
      </c>
      <c r="S206" s="108">
        <f>入力シート③!F108</f>
        <v>0</v>
      </c>
      <c r="T206" s="110">
        <v>0</v>
      </c>
      <c r="U206" s="110">
        <v>2</v>
      </c>
      <c r="V206" s="108">
        <f>入力シート③!$B$1</f>
        <v>0</v>
      </c>
    </row>
    <row r="207" spans="1:22" s="108" customFormat="1" ht="12.95" customHeight="1">
      <c r="A207" s="109">
        <f>入力シート③!E109</f>
        <v>0</v>
      </c>
      <c r="B207" s="108" t="str">
        <f t="shared" si="11"/>
        <v>0</v>
      </c>
      <c r="C207" s="108" t="str">
        <f>IFERROR(VLOOKUP(入力シート③!$B$1,所属!$B$2:$C$56,2,FALSE),"0")</f>
        <v>0</v>
      </c>
      <c r="D207" s="176"/>
      <c r="E207" s="176"/>
      <c r="F207" s="108" t="str">
        <f>入力シート③!A109</f>
        <v/>
      </c>
      <c r="G207" s="108">
        <f>入力シート③!B109</f>
        <v>0</v>
      </c>
      <c r="H207" s="109" t="str">
        <f>IFERROR(VLOOKUP(G207,男子登録②!$P$2:$V$101,4,FALSE),"0")</f>
        <v>0</v>
      </c>
      <c r="I207" s="108">
        <f t="shared" si="12"/>
        <v>0</v>
      </c>
      <c r="J207" s="109" t="str">
        <f>IFERROR(VLOOKUP(G207,男子登録②!$P$2:$V$101,5,FALSE),"0")</f>
        <v>0</v>
      </c>
      <c r="K207" s="109" t="str">
        <f>IFERROR(VLOOKUP(G207,男子登録②!$P$2:$V$101,7,FALSE),"0")</f>
        <v>0</v>
      </c>
      <c r="L207" s="108">
        <v>1</v>
      </c>
      <c r="M207" s="108" t="str">
        <f>IFERROR(VLOOKUP(G207,男子登録②!$P$2:$V$101,3,FALSE),"0")</f>
        <v>0</v>
      </c>
      <c r="N207" s="108" t="str">
        <f>IFERROR(VLOOKUP(G207,男子登録②!$P$2:$V$101,6,FALSE),"0")</f>
        <v>0</v>
      </c>
      <c r="O207" s="176"/>
      <c r="P207" s="110" t="s">
        <v>256</v>
      </c>
      <c r="Q207" s="176"/>
      <c r="R207" s="108" t="str">
        <f>IFERROR(VLOOKUP(A207,種目!$C$2:$D$29,2,FALSE),"0")</f>
        <v>0</v>
      </c>
      <c r="S207" s="108">
        <f>入力シート③!F109</f>
        <v>0</v>
      </c>
      <c r="T207" s="110">
        <v>0</v>
      </c>
      <c r="U207" s="110">
        <v>2</v>
      </c>
      <c r="V207" s="108">
        <f>入力シート③!$B$1</f>
        <v>0</v>
      </c>
    </row>
    <row r="208" spans="1:22" s="108" customFormat="1" ht="12.95" customHeight="1">
      <c r="A208" s="109">
        <f>入力シート③!E110</f>
        <v>0</v>
      </c>
      <c r="B208" s="108" t="str">
        <f t="shared" si="11"/>
        <v>0</v>
      </c>
      <c r="C208" s="108" t="str">
        <f>IFERROR(VLOOKUP(入力シート③!$B$1,所属!$B$2:$C$56,2,FALSE),"0")</f>
        <v>0</v>
      </c>
      <c r="D208" s="176"/>
      <c r="E208" s="176"/>
      <c r="F208" s="108" t="str">
        <f>入力シート③!A110</f>
        <v/>
      </c>
      <c r="G208" s="108">
        <f>入力シート③!B110</f>
        <v>0</v>
      </c>
      <c r="H208" s="109" t="str">
        <f>IFERROR(VLOOKUP(G208,男子登録②!$P$2:$V$101,4,FALSE),"0")</f>
        <v>0</v>
      </c>
      <c r="I208" s="108">
        <f t="shared" si="12"/>
        <v>0</v>
      </c>
      <c r="J208" s="109" t="str">
        <f>IFERROR(VLOOKUP(G208,男子登録②!$P$2:$V$101,5,FALSE),"0")</f>
        <v>0</v>
      </c>
      <c r="K208" s="109" t="str">
        <f>IFERROR(VLOOKUP(G208,男子登録②!$P$2:$V$101,7,FALSE),"0")</f>
        <v>0</v>
      </c>
      <c r="L208" s="108">
        <v>1</v>
      </c>
      <c r="M208" s="108" t="str">
        <f>IFERROR(VLOOKUP(G208,男子登録②!$P$2:$V$101,3,FALSE),"0")</f>
        <v>0</v>
      </c>
      <c r="N208" s="108" t="str">
        <f>IFERROR(VLOOKUP(G208,男子登録②!$P$2:$V$101,6,FALSE),"0")</f>
        <v>0</v>
      </c>
      <c r="O208" s="176"/>
      <c r="P208" s="110" t="s">
        <v>256</v>
      </c>
      <c r="Q208" s="176"/>
      <c r="R208" s="108" t="str">
        <f>IFERROR(VLOOKUP(A208,種目!$C$2:$D$29,2,FALSE),"0")</f>
        <v>0</v>
      </c>
      <c r="S208" s="108">
        <f>入力シート③!F110</f>
        <v>0</v>
      </c>
      <c r="T208" s="110">
        <v>0</v>
      </c>
      <c r="U208" s="110">
        <v>2</v>
      </c>
      <c r="V208" s="108">
        <f>入力シート③!$B$1</f>
        <v>0</v>
      </c>
    </row>
    <row r="209" spans="1:22" s="108" customFormat="1" ht="12.95" customHeight="1" thickBot="1">
      <c r="A209" s="169">
        <f>入力シート③!E111</f>
        <v>0</v>
      </c>
      <c r="B209" s="168" t="str">
        <f t="shared" si="11"/>
        <v>0</v>
      </c>
      <c r="C209" s="168" t="str">
        <f>IFERROR(VLOOKUP(入力シート③!$B$1,所属!$B$2:$C$56,2,FALSE),"0")</f>
        <v>0</v>
      </c>
      <c r="D209" s="177"/>
      <c r="E209" s="177"/>
      <c r="F209" s="168" t="str">
        <f>入力シート③!A111</f>
        <v/>
      </c>
      <c r="G209" s="168">
        <f>入力シート③!B111</f>
        <v>0</v>
      </c>
      <c r="H209" s="169" t="str">
        <f>IFERROR(VLOOKUP(G209,男子登録②!$P$2:$V$101,4,FALSE),"0")</f>
        <v>0</v>
      </c>
      <c r="I209" s="168">
        <f t="shared" si="12"/>
        <v>0</v>
      </c>
      <c r="J209" s="169" t="str">
        <f>IFERROR(VLOOKUP(G209,男子登録②!$P$2:$V$101,5,FALSE),"0")</f>
        <v>0</v>
      </c>
      <c r="K209" s="169" t="str">
        <f>IFERROR(VLOOKUP(G209,男子登録②!$P$2:$V$101,7,FALSE),"0")</f>
        <v>0</v>
      </c>
      <c r="L209" s="168">
        <v>1</v>
      </c>
      <c r="M209" s="168" t="str">
        <f>IFERROR(VLOOKUP(G209,男子登録②!$P$2:$V$101,3,FALSE),"0")</f>
        <v>0</v>
      </c>
      <c r="N209" s="168" t="str">
        <f>IFERROR(VLOOKUP(G209,男子登録②!$P$2:$V$101,6,FALSE),"0")</f>
        <v>0</v>
      </c>
      <c r="O209" s="177"/>
      <c r="P209" s="170" t="s">
        <v>256</v>
      </c>
      <c r="Q209" s="177"/>
      <c r="R209" s="168" t="str">
        <f>IFERROR(VLOOKUP(A209,種目!$C$2:$D$29,2,FALSE),"0")</f>
        <v>0</v>
      </c>
      <c r="S209" s="168">
        <f>入力シート③!F111</f>
        <v>0</v>
      </c>
      <c r="T209" s="170">
        <v>0</v>
      </c>
      <c r="U209" s="170">
        <v>2</v>
      </c>
      <c r="V209" s="168">
        <f>入力シート③!$B$1</f>
        <v>0</v>
      </c>
    </row>
    <row r="210" spans="1:22" ht="12.95" customHeight="1" thickTop="1">
      <c r="A210" s="4" t="str">
        <f>入力シート③!I5</f>
        <v>400mR</v>
      </c>
      <c r="B210" s="108" t="str">
        <f>IFERROR(100000*L210+F210,"0")</f>
        <v>0</v>
      </c>
      <c r="C210" s="108" t="str">
        <f>IFERROR(VLOOKUP(入力シート③!$B$1,所属!$B$2:$C$56,2,FALSE),"0")</f>
        <v>0</v>
      </c>
      <c r="D210" s="178"/>
      <c r="E210" s="178"/>
      <c r="F210" s="108" t="str">
        <f>入力シート③!G5</f>
        <v/>
      </c>
      <c r="G210" s="108">
        <f>入力シート③!H5</f>
        <v>0</v>
      </c>
      <c r="H210" s="109" t="str">
        <f>IFERROR(VLOOKUP(G210,女子登録②!$P$2:$V$101,4,FALSE),"0")</f>
        <v>0</v>
      </c>
      <c r="I210" s="108">
        <f t="shared" ref="I210" si="13">G210</f>
        <v>0</v>
      </c>
      <c r="J210" s="109" t="str">
        <f>IFERROR(VLOOKUP(G210,女子登録②!$P$2:$V$101,5,FALSE),"0")</f>
        <v>0</v>
      </c>
      <c r="K210" s="109" t="str">
        <f>IFERROR(VLOOKUP(G210,女子登録②!$P$2:$V$101,7,FALSE),"0")</f>
        <v>0</v>
      </c>
      <c r="L210" s="108">
        <v>2</v>
      </c>
      <c r="M210" s="108" t="str">
        <f>IFERROR(VLOOKUP(G210,女子登録②!$P$2:$V$101,3,FALSE),"0")</f>
        <v>0</v>
      </c>
      <c r="N210" s="108" t="str">
        <f>IFERROR(VLOOKUP(G210,女子登録②!$P$2:$V$101,6,FALSE),"0")</f>
        <v>0</v>
      </c>
      <c r="O210" s="178"/>
      <c r="P210" s="110" t="s">
        <v>256</v>
      </c>
      <c r="Q210" s="178"/>
      <c r="R210" s="108">
        <f>IFERROR(VLOOKUP(A210,種目!$C$30:$D$56,2,FALSE),"0")</f>
        <v>30</v>
      </c>
      <c r="S210" s="108">
        <f>入力シート③!J5</f>
        <v>0</v>
      </c>
      <c r="T210" s="110">
        <v>0</v>
      </c>
      <c r="U210" s="110">
        <v>2</v>
      </c>
      <c r="V210" s="108">
        <f>入力シート③!$B$1</f>
        <v>0</v>
      </c>
    </row>
    <row r="211" spans="1:22" ht="12.95" customHeight="1">
      <c r="A211" s="4" t="str">
        <f>入力シート③!I6</f>
        <v>400mR</v>
      </c>
      <c r="B211" s="108" t="str">
        <f t="shared" ref="B211:B274" si="14">IFERROR(100000*L211+F211,"0")</f>
        <v>0</v>
      </c>
      <c r="C211" s="108" t="str">
        <f>IFERROR(VLOOKUP(入力シート③!$B$1,所属!$B$2:$C$56,2,FALSE),"0")</f>
        <v>0</v>
      </c>
      <c r="D211" s="178"/>
      <c r="E211" s="178"/>
      <c r="F211" s="108" t="str">
        <f>入力シート③!G6</f>
        <v/>
      </c>
      <c r="G211" s="108">
        <f>入力シート③!H6</f>
        <v>0</v>
      </c>
      <c r="H211" s="109" t="str">
        <f>IFERROR(VLOOKUP(G211,女子登録②!$P$2:$V$101,4,FALSE),"0")</f>
        <v>0</v>
      </c>
      <c r="I211" s="108">
        <f t="shared" ref="I211:I220" si="15">G211</f>
        <v>0</v>
      </c>
      <c r="J211" s="109" t="str">
        <f>IFERROR(VLOOKUP(G211,女子登録②!$P$2:$V$101,5,FALSE),"0")</f>
        <v>0</v>
      </c>
      <c r="K211" s="109" t="str">
        <f>IFERROR(VLOOKUP(G211,女子登録②!$P$2:$V$101,7,FALSE),"0")</f>
        <v>0</v>
      </c>
      <c r="L211" s="108">
        <v>2</v>
      </c>
      <c r="M211" s="108" t="str">
        <f>IFERROR(VLOOKUP(G211,女子登録②!$P$2:$V$101,3,FALSE),"0")</f>
        <v>0</v>
      </c>
      <c r="N211" s="108" t="str">
        <f>IFERROR(VLOOKUP(G211,女子登録②!$P$2:$V$101,6,FALSE),"0")</f>
        <v>0</v>
      </c>
      <c r="O211" s="178"/>
      <c r="P211" s="110" t="s">
        <v>256</v>
      </c>
      <c r="Q211" s="178"/>
      <c r="R211" s="108">
        <f>IFERROR(VLOOKUP(A211,種目!$C$30:$D$56,2,FALSE),"0")</f>
        <v>30</v>
      </c>
      <c r="S211" s="108">
        <f>S210</f>
        <v>0</v>
      </c>
      <c r="T211" s="110">
        <v>0</v>
      </c>
      <c r="U211" s="110">
        <v>2</v>
      </c>
      <c r="V211" s="108">
        <f>入力シート③!$B$1</f>
        <v>0</v>
      </c>
    </row>
    <row r="212" spans="1:22" ht="12.95" customHeight="1">
      <c r="A212" s="4" t="str">
        <f>入力シート③!I7</f>
        <v>400mR</v>
      </c>
      <c r="B212" s="108" t="str">
        <f t="shared" si="14"/>
        <v>0</v>
      </c>
      <c r="C212" s="108" t="str">
        <f>IFERROR(VLOOKUP(入力シート③!$B$1,所属!$B$2:$C$56,2,FALSE),"0")</f>
        <v>0</v>
      </c>
      <c r="D212" s="178"/>
      <c r="E212" s="178"/>
      <c r="F212" s="108" t="str">
        <f>入力シート③!G7</f>
        <v/>
      </c>
      <c r="G212" s="108">
        <f>入力シート③!H7</f>
        <v>0</v>
      </c>
      <c r="H212" s="109" t="str">
        <f>IFERROR(VLOOKUP(G212,女子登録②!$P$2:$V$101,4,FALSE),"0")</f>
        <v>0</v>
      </c>
      <c r="I212" s="108">
        <f t="shared" si="15"/>
        <v>0</v>
      </c>
      <c r="J212" s="109" t="str">
        <f>IFERROR(VLOOKUP(G212,女子登録②!$P$2:$V$101,5,FALSE),"0")</f>
        <v>0</v>
      </c>
      <c r="K212" s="109" t="str">
        <f>IFERROR(VLOOKUP(G212,女子登録②!$P$2:$V$101,7,FALSE),"0")</f>
        <v>0</v>
      </c>
      <c r="L212" s="108">
        <v>2</v>
      </c>
      <c r="M212" s="108" t="str">
        <f>IFERROR(VLOOKUP(G212,女子登録②!$P$2:$V$101,3,FALSE),"0")</f>
        <v>0</v>
      </c>
      <c r="N212" s="108" t="str">
        <f>IFERROR(VLOOKUP(G212,女子登録②!$P$2:$V$101,6,FALSE),"0")</f>
        <v>0</v>
      </c>
      <c r="O212" s="178"/>
      <c r="P212" s="110" t="s">
        <v>256</v>
      </c>
      <c r="Q212" s="178"/>
      <c r="R212" s="108">
        <f>IFERROR(VLOOKUP(A212,種目!$C$30:$D$56,2,FALSE),"0")</f>
        <v>30</v>
      </c>
      <c r="S212" s="108">
        <f>S210</f>
        <v>0</v>
      </c>
      <c r="T212" s="110">
        <v>0</v>
      </c>
      <c r="U212" s="110">
        <v>2</v>
      </c>
      <c r="V212" s="108">
        <f>入力シート③!$B$1</f>
        <v>0</v>
      </c>
    </row>
    <row r="213" spans="1:22" ht="12.95" customHeight="1">
      <c r="A213" s="4" t="str">
        <f>入力シート③!I8</f>
        <v>400mR</v>
      </c>
      <c r="B213" s="108" t="str">
        <f t="shared" si="14"/>
        <v>0</v>
      </c>
      <c r="C213" s="108" t="str">
        <f>IFERROR(VLOOKUP(入力シート③!$B$1,所属!$B$2:$C$56,2,FALSE),"0")</f>
        <v>0</v>
      </c>
      <c r="D213" s="178"/>
      <c r="E213" s="178"/>
      <c r="F213" s="108" t="str">
        <f>入力シート③!G8</f>
        <v/>
      </c>
      <c r="G213" s="108">
        <f>入力シート③!H8</f>
        <v>0</v>
      </c>
      <c r="H213" s="109" t="str">
        <f>IFERROR(VLOOKUP(G213,女子登録②!$P$2:$V$101,4,FALSE),"0")</f>
        <v>0</v>
      </c>
      <c r="I213" s="108">
        <f t="shared" si="15"/>
        <v>0</v>
      </c>
      <c r="J213" s="109" t="str">
        <f>IFERROR(VLOOKUP(G213,女子登録②!$P$2:$V$101,5,FALSE),"0")</f>
        <v>0</v>
      </c>
      <c r="K213" s="109" t="str">
        <f>IFERROR(VLOOKUP(G213,女子登録②!$P$2:$V$101,7,FALSE),"0")</f>
        <v>0</v>
      </c>
      <c r="L213" s="108">
        <v>2</v>
      </c>
      <c r="M213" s="108" t="str">
        <f>IFERROR(VLOOKUP(G213,女子登録②!$P$2:$V$101,3,FALSE),"0")</f>
        <v>0</v>
      </c>
      <c r="N213" s="108" t="str">
        <f>IFERROR(VLOOKUP(G213,女子登録②!$P$2:$V$101,6,FALSE),"0")</f>
        <v>0</v>
      </c>
      <c r="O213" s="178"/>
      <c r="P213" s="110" t="s">
        <v>256</v>
      </c>
      <c r="Q213" s="178"/>
      <c r="R213" s="108">
        <f>IFERROR(VLOOKUP(A213,種目!$C$30:$D$56,2,FALSE),"0")</f>
        <v>30</v>
      </c>
      <c r="S213" s="108">
        <f>S210</f>
        <v>0</v>
      </c>
      <c r="T213" s="110">
        <v>0</v>
      </c>
      <c r="U213" s="110">
        <v>2</v>
      </c>
      <c r="V213" s="108">
        <f>入力シート③!$B$1</f>
        <v>0</v>
      </c>
    </row>
    <row r="214" spans="1:22" ht="12.95" customHeight="1">
      <c r="A214" s="4" t="str">
        <f>入力シート③!I9</f>
        <v>400mR</v>
      </c>
      <c r="B214" s="108" t="str">
        <f t="shared" si="14"/>
        <v>0</v>
      </c>
      <c r="C214" s="108" t="str">
        <f>IFERROR(VLOOKUP(入力シート③!$B$1,所属!$B$2:$C$56,2,FALSE),"0")</f>
        <v>0</v>
      </c>
      <c r="D214" s="178"/>
      <c r="E214" s="178"/>
      <c r="F214" s="108" t="str">
        <f>入力シート③!G9</f>
        <v/>
      </c>
      <c r="G214" s="108">
        <f>入力シート③!H9</f>
        <v>0</v>
      </c>
      <c r="H214" s="109" t="str">
        <f>IFERROR(VLOOKUP(G214,女子登録②!$P$2:$V$101,4,FALSE),"0")</f>
        <v>0</v>
      </c>
      <c r="I214" s="108">
        <f t="shared" si="15"/>
        <v>0</v>
      </c>
      <c r="J214" s="109" t="str">
        <f>IFERROR(VLOOKUP(G214,女子登録②!$P$2:$V$101,5,FALSE),"0")</f>
        <v>0</v>
      </c>
      <c r="K214" s="109" t="str">
        <f>IFERROR(VLOOKUP(G214,女子登録②!$P$2:$V$101,7,FALSE),"0")</f>
        <v>0</v>
      </c>
      <c r="L214" s="108">
        <v>2</v>
      </c>
      <c r="M214" s="108" t="str">
        <f>IFERROR(VLOOKUP(G214,女子登録②!$P$2:$V$101,3,FALSE),"0")</f>
        <v>0</v>
      </c>
      <c r="N214" s="108" t="str">
        <f>IFERROR(VLOOKUP(G214,女子登録②!$P$2:$V$101,6,FALSE),"0")</f>
        <v>0</v>
      </c>
      <c r="O214" s="178"/>
      <c r="P214" s="110" t="s">
        <v>256</v>
      </c>
      <c r="Q214" s="178"/>
      <c r="R214" s="108">
        <f>IFERROR(VLOOKUP(A214,種目!$C$30:$D$56,2,FALSE),"0")</f>
        <v>30</v>
      </c>
      <c r="S214" s="108">
        <f>S210</f>
        <v>0</v>
      </c>
      <c r="T214" s="110">
        <v>0</v>
      </c>
      <c r="U214" s="110">
        <v>2</v>
      </c>
      <c r="V214" s="108">
        <f>入力シート③!$B$1</f>
        <v>0</v>
      </c>
    </row>
    <row r="215" spans="1:22" ht="12.95" customHeight="1">
      <c r="A215" s="4" t="str">
        <f>入力シート③!I10</f>
        <v>400mR</v>
      </c>
      <c r="B215" s="108" t="str">
        <f t="shared" si="14"/>
        <v>0</v>
      </c>
      <c r="C215" s="108" t="str">
        <f>IFERROR(VLOOKUP(入力シート③!$B$1,所属!$B$2:$C$56,2,FALSE),"0")</f>
        <v>0</v>
      </c>
      <c r="D215" s="178"/>
      <c r="E215" s="178"/>
      <c r="F215" s="108" t="str">
        <f>入力シート③!G10</f>
        <v/>
      </c>
      <c r="G215" s="108">
        <f>入力シート③!H10</f>
        <v>0</v>
      </c>
      <c r="H215" s="109" t="str">
        <f>IFERROR(VLOOKUP(G215,女子登録②!$P$2:$V$101,4,FALSE),"0")</f>
        <v>0</v>
      </c>
      <c r="I215" s="108">
        <f t="shared" si="15"/>
        <v>0</v>
      </c>
      <c r="J215" s="109" t="str">
        <f>IFERROR(VLOOKUP(G215,女子登録②!$P$2:$V$101,5,FALSE),"0")</f>
        <v>0</v>
      </c>
      <c r="K215" s="109" t="str">
        <f>IFERROR(VLOOKUP(G215,女子登録②!$P$2:$V$101,7,FALSE),"0")</f>
        <v>0</v>
      </c>
      <c r="L215" s="108">
        <v>2</v>
      </c>
      <c r="M215" s="108" t="str">
        <f>IFERROR(VLOOKUP(G215,女子登録②!$P$2:$V$101,3,FALSE),"0")</f>
        <v>0</v>
      </c>
      <c r="N215" s="108" t="str">
        <f>IFERROR(VLOOKUP(G215,女子登録②!$P$2:$V$101,6,FALSE),"0")</f>
        <v>0</v>
      </c>
      <c r="O215" s="178"/>
      <c r="P215" s="110" t="s">
        <v>256</v>
      </c>
      <c r="Q215" s="178"/>
      <c r="R215" s="108">
        <f>IFERROR(VLOOKUP(A215,種目!$C$30:$D$56,2,FALSE),"0")</f>
        <v>30</v>
      </c>
      <c r="S215" s="108">
        <f>S210</f>
        <v>0</v>
      </c>
      <c r="T215" s="110">
        <v>0</v>
      </c>
      <c r="U215" s="110">
        <v>2</v>
      </c>
      <c r="V215" s="108">
        <f>入力シート③!$B$1</f>
        <v>0</v>
      </c>
    </row>
    <row r="216" spans="1:22" ht="12.95" customHeight="1">
      <c r="A216" s="4">
        <f>入力シート③!I12</f>
        <v>0</v>
      </c>
      <c r="B216" s="108" t="str">
        <f t="shared" si="14"/>
        <v>0</v>
      </c>
      <c r="C216" s="108" t="str">
        <f>IFERROR(VLOOKUP(入力シート③!$B$1,所属!$B$2:$C$56,2,FALSE),"0")</f>
        <v>0</v>
      </c>
      <c r="D216" s="178"/>
      <c r="E216" s="178"/>
      <c r="F216" s="108" t="str">
        <f>入力シート③!G12</f>
        <v/>
      </c>
      <c r="G216" s="108">
        <f>入力シート③!H12</f>
        <v>0</v>
      </c>
      <c r="H216" s="109" t="str">
        <f>IFERROR(VLOOKUP(G216,女子登録②!$P$2:$V$101,4,FALSE),"0")</f>
        <v>0</v>
      </c>
      <c r="I216" s="108">
        <f t="shared" si="15"/>
        <v>0</v>
      </c>
      <c r="J216" s="109" t="str">
        <f>IFERROR(VLOOKUP(G216,女子登録②!$P$2:$V$101,5,FALSE),"0")</f>
        <v>0</v>
      </c>
      <c r="K216" s="109" t="str">
        <f>IFERROR(VLOOKUP(G216,女子登録②!$P$2:$V$101,7,FALSE),"0")</f>
        <v>0</v>
      </c>
      <c r="L216" s="108">
        <v>2</v>
      </c>
      <c r="M216" s="108" t="str">
        <f>IFERROR(VLOOKUP(G216,女子登録②!$P$2:$V$101,3,FALSE),"0")</f>
        <v>0</v>
      </c>
      <c r="N216" s="108" t="str">
        <f>IFERROR(VLOOKUP(G216,女子登録②!$P$2:$V$101,6,FALSE),"0")</f>
        <v>0</v>
      </c>
      <c r="O216" s="178"/>
      <c r="P216" s="110" t="s">
        <v>256</v>
      </c>
      <c r="Q216" s="178"/>
      <c r="R216" s="108" t="str">
        <f>IFERROR(VLOOKUP(A216,種目!$C$30:$D$56,2,FALSE),"0")</f>
        <v>0</v>
      </c>
      <c r="S216" s="108">
        <f>入力シート③!J12</f>
        <v>0</v>
      </c>
      <c r="T216" s="110">
        <v>0</v>
      </c>
      <c r="U216" s="110">
        <v>2</v>
      </c>
      <c r="V216" s="108">
        <f>入力シート③!$B$1</f>
        <v>0</v>
      </c>
    </row>
    <row r="217" spans="1:22" ht="12.95" customHeight="1">
      <c r="A217" s="4">
        <f>入力シート③!I13</f>
        <v>0</v>
      </c>
      <c r="B217" s="108" t="str">
        <f t="shared" si="14"/>
        <v>0</v>
      </c>
      <c r="C217" s="108" t="str">
        <f>IFERROR(VLOOKUP(入力シート③!$B$1,所属!$B$2:$C$56,2,FALSE),"0")</f>
        <v>0</v>
      </c>
      <c r="D217" s="178"/>
      <c r="E217" s="178"/>
      <c r="F217" s="108" t="str">
        <f>入力シート③!G13</f>
        <v/>
      </c>
      <c r="G217" s="108">
        <f>入力シート③!H13</f>
        <v>0</v>
      </c>
      <c r="H217" s="109" t="str">
        <f>IFERROR(VLOOKUP(G217,女子登録②!$P$2:$V$101,4,FALSE),"0")</f>
        <v>0</v>
      </c>
      <c r="I217" s="108">
        <f t="shared" si="15"/>
        <v>0</v>
      </c>
      <c r="J217" s="109" t="str">
        <f>IFERROR(VLOOKUP(G217,女子登録②!$P$2:$V$101,5,FALSE),"0")</f>
        <v>0</v>
      </c>
      <c r="K217" s="109" t="str">
        <f>IFERROR(VLOOKUP(G217,女子登録②!$P$2:$V$101,7,FALSE),"0")</f>
        <v>0</v>
      </c>
      <c r="L217" s="108">
        <v>2</v>
      </c>
      <c r="M217" s="108" t="str">
        <f>IFERROR(VLOOKUP(G217,女子登録②!$P$2:$V$101,3,FALSE),"0")</f>
        <v>0</v>
      </c>
      <c r="N217" s="108" t="str">
        <f>IFERROR(VLOOKUP(G217,女子登録②!$P$2:$V$101,6,FALSE),"0")</f>
        <v>0</v>
      </c>
      <c r="O217" s="178"/>
      <c r="P217" s="110" t="s">
        <v>256</v>
      </c>
      <c r="Q217" s="178"/>
      <c r="R217" s="108" t="str">
        <f>IFERROR(VLOOKUP(A217,種目!$C$30:$D$56,2,FALSE),"0")</f>
        <v>0</v>
      </c>
      <c r="S217" s="108">
        <f>入力シート③!J13</f>
        <v>0</v>
      </c>
      <c r="T217" s="110">
        <v>0</v>
      </c>
      <c r="U217" s="110">
        <v>2</v>
      </c>
      <c r="V217" s="108">
        <f>入力シート③!$B$1</f>
        <v>0</v>
      </c>
    </row>
    <row r="218" spans="1:22" ht="12.95" customHeight="1">
      <c r="A218" s="4">
        <f>入力シート③!I14</f>
        <v>0</v>
      </c>
      <c r="B218" s="108" t="str">
        <f t="shared" si="14"/>
        <v>0</v>
      </c>
      <c r="C218" s="108" t="str">
        <f>IFERROR(VLOOKUP(入力シート③!$B$1,所属!$B$2:$C$56,2,FALSE),"0")</f>
        <v>0</v>
      </c>
      <c r="D218" s="178"/>
      <c r="E218" s="178"/>
      <c r="F218" s="108" t="str">
        <f>入力シート③!G14</f>
        <v/>
      </c>
      <c r="G218" s="108">
        <f>入力シート③!H14</f>
        <v>0</v>
      </c>
      <c r="H218" s="109" t="str">
        <f>IFERROR(VLOOKUP(G218,女子登録②!$P$2:$V$101,4,FALSE),"0")</f>
        <v>0</v>
      </c>
      <c r="I218" s="108">
        <f t="shared" si="15"/>
        <v>0</v>
      </c>
      <c r="J218" s="109" t="str">
        <f>IFERROR(VLOOKUP(G218,女子登録②!$P$2:$V$101,5,FALSE),"0")</f>
        <v>0</v>
      </c>
      <c r="K218" s="109" t="str">
        <f>IFERROR(VLOOKUP(G218,女子登録②!$P$2:$V$101,7,FALSE),"0")</f>
        <v>0</v>
      </c>
      <c r="L218" s="108">
        <v>2</v>
      </c>
      <c r="M218" s="108" t="str">
        <f>IFERROR(VLOOKUP(G218,女子登録②!$P$2:$V$101,3,FALSE),"0")</f>
        <v>0</v>
      </c>
      <c r="N218" s="108" t="str">
        <f>IFERROR(VLOOKUP(G218,女子登録②!$P$2:$V$101,6,FALSE),"0")</f>
        <v>0</v>
      </c>
      <c r="O218" s="178"/>
      <c r="P218" s="110" t="s">
        <v>256</v>
      </c>
      <c r="Q218" s="178"/>
      <c r="R218" s="108" t="str">
        <f>IFERROR(VLOOKUP(A218,種目!$C$30:$D$56,2,FALSE),"0")</f>
        <v>0</v>
      </c>
      <c r="S218" s="108">
        <f>入力シート③!J14</f>
        <v>0</v>
      </c>
      <c r="T218" s="110">
        <v>0</v>
      </c>
      <c r="U218" s="110">
        <v>2</v>
      </c>
      <c r="V218" s="108">
        <f>入力シート③!$B$1</f>
        <v>0</v>
      </c>
    </row>
    <row r="219" spans="1:22" ht="12.95" customHeight="1">
      <c r="A219" s="4">
        <f>入力シート③!I15</f>
        <v>0</v>
      </c>
      <c r="B219" s="108" t="str">
        <f t="shared" si="14"/>
        <v>0</v>
      </c>
      <c r="C219" s="108" t="str">
        <f>IFERROR(VLOOKUP(入力シート③!$B$1,所属!$B$2:$C$56,2,FALSE),"0")</f>
        <v>0</v>
      </c>
      <c r="D219" s="178"/>
      <c r="E219" s="178"/>
      <c r="F219" s="108" t="str">
        <f>入力シート③!G15</f>
        <v/>
      </c>
      <c r="G219" s="108">
        <f>入力シート③!H15</f>
        <v>0</v>
      </c>
      <c r="H219" s="109" t="str">
        <f>IFERROR(VLOOKUP(G219,女子登録②!$P$2:$V$101,4,FALSE),"0")</f>
        <v>0</v>
      </c>
      <c r="I219" s="108">
        <f t="shared" si="15"/>
        <v>0</v>
      </c>
      <c r="J219" s="109" t="str">
        <f>IFERROR(VLOOKUP(G219,女子登録②!$P$2:$V$101,5,FALSE),"0")</f>
        <v>0</v>
      </c>
      <c r="K219" s="109" t="str">
        <f>IFERROR(VLOOKUP(G219,女子登録②!$P$2:$V$101,7,FALSE),"0")</f>
        <v>0</v>
      </c>
      <c r="L219" s="108">
        <v>2</v>
      </c>
      <c r="M219" s="108" t="str">
        <f>IFERROR(VLOOKUP(G219,女子登録②!$P$2:$V$101,3,FALSE),"0")</f>
        <v>0</v>
      </c>
      <c r="N219" s="108" t="str">
        <f>IFERROR(VLOOKUP(G219,女子登録②!$P$2:$V$101,6,FALSE),"0")</f>
        <v>0</v>
      </c>
      <c r="O219" s="178"/>
      <c r="P219" s="110" t="s">
        <v>256</v>
      </c>
      <c r="Q219" s="178"/>
      <c r="R219" s="108" t="str">
        <f>IFERROR(VLOOKUP(A219,種目!$C$30:$D$56,2,FALSE),"0")</f>
        <v>0</v>
      </c>
      <c r="S219" s="108">
        <f>入力シート③!J15</f>
        <v>0</v>
      </c>
      <c r="T219" s="110">
        <v>0</v>
      </c>
      <c r="U219" s="110">
        <v>2</v>
      </c>
      <c r="V219" s="108">
        <f>入力シート③!$B$1</f>
        <v>0</v>
      </c>
    </row>
    <row r="220" spans="1:22" ht="12.95" customHeight="1">
      <c r="A220" s="4">
        <f>入力シート③!I16</f>
        <v>0</v>
      </c>
      <c r="B220" s="108" t="str">
        <f t="shared" si="14"/>
        <v>0</v>
      </c>
      <c r="C220" s="108" t="str">
        <f>IFERROR(VLOOKUP(入力シート③!$B$1,所属!$B$2:$C$56,2,FALSE),"0")</f>
        <v>0</v>
      </c>
      <c r="D220" s="178"/>
      <c r="E220" s="178"/>
      <c r="F220" s="108" t="str">
        <f>入力シート③!G16</f>
        <v/>
      </c>
      <c r="G220" s="108">
        <f>入力シート③!H16</f>
        <v>0</v>
      </c>
      <c r="H220" s="109" t="str">
        <f>IFERROR(VLOOKUP(G220,女子登録②!$P$2:$V$101,4,FALSE),"0")</f>
        <v>0</v>
      </c>
      <c r="I220" s="108">
        <f t="shared" si="15"/>
        <v>0</v>
      </c>
      <c r="J220" s="109" t="str">
        <f>IFERROR(VLOOKUP(G220,女子登録②!$P$2:$V$101,5,FALSE),"0")</f>
        <v>0</v>
      </c>
      <c r="K220" s="109" t="str">
        <f>IFERROR(VLOOKUP(G220,女子登録②!$P$2:$V$101,7,FALSE),"0")</f>
        <v>0</v>
      </c>
      <c r="L220" s="108">
        <v>2</v>
      </c>
      <c r="M220" s="108" t="str">
        <f>IFERROR(VLOOKUP(G220,女子登録②!$P$2:$V$101,3,FALSE),"0")</f>
        <v>0</v>
      </c>
      <c r="N220" s="108" t="str">
        <f>IFERROR(VLOOKUP(G220,女子登録②!$P$2:$V$101,6,FALSE),"0")</f>
        <v>0</v>
      </c>
      <c r="O220" s="178"/>
      <c r="P220" s="110" t="s">
        <v>256</v>
      </c>
      <c r="Q220" s="178"/>
      <c r="R220" s="108" t="str">
        <f>IFERROR(VLOOKUP(A220,種目!$C$30:$D$56,2,FALSE),"0")</f>
        <v>0</v>
      </c>
      <c r="S220" s="108">
        <f>入力シート③!J16</f>
        <v>0</v>
      </c>
      <c r="T220" s="110">
        <v>0</v>
      </c>
      <c r="U220" s="110">
        <v>2</v>
      </c>
      <c r="V220" s="108">
        <f>入力シート③!$B$1</f>
        <v>0</v>
      </c>
    </row>
    <row r="221" spans="1:22" ht="12.95" customHeight="1">
      <c r="A221" s="4">
        <f>入力シート③!I17</f>
        <v>0</v>
      </c>
      <c r="B221" s="108" t="str">
        <f t="shared" si="14"/>
        <v>0</v>
      </c>
      <c r="C221" s="108" t="str">
        <f>IFERROR(VLOOKUP(入力シート③!$B$1,所属!$B$2:$C$56,2,FALSE),"0")</f>
        <v>0</v>
      </c>
      <c r="D221" s="178"/>
      <c r="E221" s="178"/>
      <c r="F221" s="108" t="str">
        <f>入力シート③!G17</f>
        <v/>
      </c>
      <c r="G221" s="108">
        <f>入力シート③!H17</f>
        <v>0</v>
      </c>
      <c r="H221" s="109" t="str">
        <f>IFERROR(VLOOKUP(G221,女子登録②!$P$2:$V$101,4,FALSE),"0")</f>
        <v>0</v>
      </c>
      <c r="I221" s="108">
        <f t="shared" ref="I221:I284" si="16">G221</f>
        <v>0</v>
      </c>
      <c r="J221" s="109" t="str">
        <f>IFERROR(VLOOKUP(G221,女子登録②!$P$2:$V$101,5,FALSE),"0")</f>
        <v>0</v>
      </c>
      <c r="K221" s="109" t="str">
        <f>IFERROR(VLOOKUP(G221,女子登録②!$P$2:$V$101,7,FALSE),"0")</f>
        <v>0</v>
      </c>
      <c r="L221" s="108">
        <v>2</v>
      </c>
      <c r="M221" s="108" t="str">
        <f>IFERROR(VLOOKUP(G221,女子登録②!$P$2:$V$101,3,FALSE),"0")</f>
        <v>0</v>
      </c>
      <c r="N221" s="108" t="str">
        <f>IFERROR(VLOOKUP(G221,女子登録②!$P$2:$V$101,6,FALSE),"0")</f>
        <v>0</v>
      </c>
      <c r="O221" s="178"/>
      <c r="P221" s="110" t="s">
        <v>256</v>
      </c>
      <c r="Q221" s="178"/>
      <c r="R221" s="108" t="str">
        <f>IFERROR(VLOOKUP(A221,種目!$C$30:$D$56,2,FALSE),"0")</f>
        <v>0</v>
      </c>
      <c r="S221" s="108">
        <f>入力シート③!J17</f>
        <v>0</v>
      </c>
      <c r="T221" s="110">
        <v>0</v>
      </c>
      <c r="U221" s="110">
        <v>2</v>
      </c>
      <c r="V221" s="108">
        <f>入力シート③!$B$1</f>
        <v>0</v>
      </c>
    </row>
    <row r="222" spans="1:22" ht="12.95" customHeight="1">
      <c r="A222" s="4">
        <f>入力シート③!I18</f>
        <v>0</v>
      </c>
      <c r="B222" s="108" t="str">
        <f t="shared" si="14"/>
        <v>0</v>
      </c>
      <c r="C222" s="108" t="str">
        <f>IFERROR(VLOOKUP(入力シート③!$B$1,所属!$B$2:$C$56,2,FALSE),"0")</f>
        <v>0</v>
      </c>
      <c r="D222" s="178"/>
      <c r="E222" s="178"/>
      <c r="F222" s="108" t="str">
        <f>入力シート③!G18</f>
        <v/>
      </c>
      <c r="G222" s="108">
        <f>入力シート③!H18</f>
        <v>0</v>
      </c>
      <c r="H222" s="109" t="str">
        <f>IFERROR(VLOOKUP(G222,女子登録②!$P$2:$V$101,4,FALSE),"0")</f>
        <v>0</v>
      </c>
      <c r="I222" s="108">
        <f t="shared" si="16"/>
        <v>0</v>
      </c>
      <c r="J222" s="109" t="str">
        <f>IFERROR(VLOOKUP(G222,女子登録②!$P$2:$V$101,5,FALSE),"0")</f>
        <v>0</v>
      </c>
      <c r="K222" s="109" t="str">
        <f>IFERROR(VLOOKUP(G222,女子登録②!$P$2:$V$101,7,FALSE),"0")</f>
        <v>0</v>
      </c>
      <c r="L222" s="108">
        <v>2</v>
      </c>
      <c r="M222" s="108" t="str">
        <f>IFERROR(VLOOKUP(G222,女子登録②!$P$2:$V$101,3,FALSE),"0")</f>
        <v>0</v>
      </c>
      <c r="N222" s="108" t="str">
        <f>IFERROR(VLOOKUP(G222,女子登録②!$P$2:$V$101,6,FALSE),"0")</f>
        <v>0</v>
      </c>
      <c r="O222" s="178"/>
      <c r="P222" s="110" t="s">
        <v>256</v>
      </c>
      <c r="Q222" s="178"/>
      <c r="R222" s="108" t="str">
        <f>IFERROR(VLOOKUP(A222,種目!$C$30:$D$56,2,FALSE),"0")</f>
        <v>0</v>
      </c>
      <c r="S222" s="108">
        <f>入力シート③!J18</f>
        <v>0</v>
      </c>
      <c r="T222" s="110">
        <v>0</v>
      </c>
      <c r="U222" s="110">
        <v>2</v>
      </c>
      <c r="V222" s="108">
        <f>入力シート③!$B$1</f>
        <v>0</v>
      </c>
    </row>
    <row r="223" spans="1:22" ht="12.95" customHeight="1">
      <c r="A223" s="4">
        <f>入力シート③!I19</f>
        <v>0</v>
      </c>
      <c r="B223" s="108" t="str">
        <f t="shared" si="14"/>
        <v>0</v>
      </c>
      <c r="C223" s="108" t="str">
        <f>IFERROR(VLOOKUP(入力シート③!$B$1,所属!$B$2:$C$56,2,FALSE),"0")</f>
        <v>0</v>
      </c>
      <c r="D223" s="178"/>
      <c r="E223" s="178"/>
      <c r="F223" s="108" t="str">
        <f>入力シート③!G19</f>
        <v/>
      </c>
      <c r="G223" s="108">
        <f>入力シート③!H19</f>
        <v>0</v>
      </c>
      <c r="H223" s="109" t="str">
        <f>IFERROR(VLOOKUP(G223,女子登録②!$P$2:$V$101,4,FALSE),"0")</f>
        <v>0</v>
      </c>
      <c r="I223" s="108">
        <f t="shared" si="16"/>
        <v>0</v>
      </c>
      <c r="J223" s="109" t="str">
        <f>IFERROR(VLOOKUP(G223,女子登録②!$P$2:$V$101,5,FALSE),"0")</f>
        <v>0</v>
      </c>
      <c r="K223" s="109" t="str">
        <f>IFERROR(VLOOKUP(G223,女子登録②!$P$2:$V$101,7,FALSE),"0")</f>
        <v>0</v>
      </c>
      <c r="L223" s="108">
        <v>2</v>
      </c>
      <c r="M223" s="108" t="str">
        <f>IFERROR(VLOOKUP(G223,女子登録②!$P$2:$V$101,3,FALSE),"0")</f>
        <v>0</v>
      </c>
      <c r="N223" s="108" t="str">
        <f>IFERROR(VLOOKUP(G223,女子登録②!$P$2:$V$101,6,FALSE),"0")</f>
        <v>0</v>
      </c>
      <c r="O223" s="178"/>
      <c r="P223" s="110" t="s">
        <v>256</v>
      </c>
      <c r="Q223" s="178"/>
      <c r="R223" s="108" t="str">
        <f>IFERROR(VLOOKUP(A223,種目!$C$30:$D$56,2,FALSE),"0")</f>
        <v>0</v>
      </c>
      <c r="S223" s="108">
        <f>入力シート③!J19</f>
        <v>0</v>
      </c>
      <c r="T223" s="110">
        <v>0</v>
      </c>
      <c r="U223" s="110">
        <v>2</v>
      </c>
      <c r="V223" s="108">
        <f>入力シート③!$B$1</f>
        <v>0</v>
      </c>
    </row>
    <row r="224" spans="1:22" ht="12.95" customHeight="1">
      <c r="A224" s="4">
        <f>入力シート③!I20</f>
        <v>0</v>
      </c>
      <c r="B224" s="108" t="str">
        <f t="shared" si="14"/>
        <v>0</v>
      </c>
      <c r="C224" s="108" t="str">
        <f>IFERROR(VLOOKUP(入力シート③!$B$1,所属!$B$2:$C$56,2,FALSE),"0")</f>
        <v>0</v>
      </c>
      <c r="D224" s="178"/>
      <c r="E224" s="178"/>
      <c r="F224" s="108" t="str">
        <f>入力シート③!G20</f>
        <v/>
      </c>
      <c r="G224" s="108">
        <f>入力シート③!H20</f>
        <v>0</v>
      </c>
      <c r="H224" s="109" t="str">
        <f>IFERROR(VLOOKUP(G224,女子登録②!$P$2:$V$101,4,FALSE),"0")</f>
        <v>0</v>
      </c>
      <c r="I224" s="108">
        <f t="shared" si="16"/>
        <v>0</v>
      </c>
      <c r="J224" s="109" t="str">
        <f>IFERROR(VLOOKUP(G224,女子登録②!$P$2:$V$101,5,FALSE),"0")</f>
        <v>0</v>
      </c>
      <c r="K224" s="109" t="str">
        <f>IFERROR(VLOOKUP(G224,女子登録②!$P$2:$V$101,7,FALSE),"0")</f>
        <v>0</v>
      </c>
      <c r="L224" s="108">
        <v>2</v>
      </c>
      <c r="M224" s="108" t="str">
        <f>IFERROR(VLOOKUP(G224,女子登録②!$P$2:$V$101,3,FALSE),"0")</f>
        <v>0</v>
      </c>
      <c r="N224" s="108" t="str">
        <f>IFERROR(VLOOKUP(G224,女子登録②!$P$2:$V$101,6,FALSE),"0")</f>
        <v>0</v>
      </c>
      <c r="O224" s="178"/>
      <c r="P224" s="110" t="s">
        <v>256</v>
      </c>
      <c r="Q224" s="178"/>
      <c r="R224" s="108" t="str">
        <f>IFERROR(VLOOKUP(A224,種目!$C$30:$D$56,2,FALSE),"0")</f>
        <v>0</v>
      </c>
      <c r="S224" s="108">
        <f>入力シート③!J20</f>
        <v>0</v>
      </c>
      <c r="T224" s="110">
        <v>0</v>
      </c>
      <c r="U224" s="110">
        <v>2</v>
      </c>
      <c r="V224" s="108">
        <f>入力シート③!$B$1</f>
        <v>0</v>
      </c>
    </row>
    <row r="225" spans="1:22" ht="12.95" customHeight="1">
      <c r="A225" s="4">
        <f>入力シート③!I21</f>
        <v>0</v>
      </c>
      <c r="B225" s="108" t="str">
        <f t="shared" si="14"/>
        <v>0</v>
      </c>
      <c r="C225" s="108" t="str">
        <f>IFERROR(VLOOKUP(入力シート③!$B$1,所属!$B$2:$C$56,2,FALSE),"0")</f>
        <v>0</v>
      </c>
      <c r="D225" s="178"/>
      <c r="E225" s="178"/>
      <c r="F225" s="108" t="str">
        <f>入力シート③!G21</f>
        <v/>
      </c>
      <c r="G225" s="108">
        <f>入力シート③!H21</f>
        <v>0</v>
      </c>
      <c r="H225" s="109" t="str">
        <f>IFERROR(VLOOKUP(G225,女子登録②!$P$2:$V$101,4,FALSE),"0")</f>
        <v>0</v>
      </c>
      <c r="I225" s="108">
        <f t="shared" si="16"/>
        <v>0</v>
      </c>
      <c r="J225" s="109" t="str">
        <f>IFERROR(VLOOKUP(G225,女子登録②!$P$2:$V$101,5,FALSE),"0")</f>
        <v>0</v>
      </c>
      <c r="K225" s="109" t="str">
        <f>IFERROR(VLOOKUP(G225,女子登録②!$P$2:$V$101,7,FALSE),"0")</f>
        <v>0</v>
      </c>
      <c r="L225" s="108">
        <v>2</v>
      </c>
      <c r="M225" s="108" t="str">
        <f>IFERROR(VLOOKUP(G225,女子登録②!$P$2:$V$101,3,FALSE),"0")</f>
        <v>0</v>
      </c>
      <c r="N225" s="108" t="str">
        <f>IFERROR(VLOOKUP(G225,女子登録②!$P$2:$V$101,6,FALSE),"0")</f>
        <v>0</v>
      </c>
      <c r="O225" s="178"/>
      <c r="P225" s="110" t="s">
        <v>256</v>
      </c>
      <c r="Q225" s="178"/>
      <c r="R225" s="108" t="str">
        <f>IFERROR(VLOOKUP(A225,種目!$C$30:$D$56,2,FALSE),"0")</f>
        <v>0</v>
      </c>
      <c r="S225" s="108">
        <f>入力シート③!J21</f>
        <v>0</v>
      </c>
      <c r="T225" s="110">
        <v>0</v>
      </c>
      <c r="U225" s="110">
        <v>2</v>
      </c>
      <c r="V225" s="108">
        <f>入力シート③!$B$1</f>
        <v>0</v>
      </c>
    </row>
    <row r="226" spans="1:22" ht="12.95" customHeight="1">
      <c r="A226" s="4">
        <f>入力シート③!I22</f>
        <v>0</v>
      </c>
      <c r="B226" s="108" t="str">
        <f t="shared" si="14"/>
        <v>0</v>
      </c>
      <c r="C226" s="108" t="str">
        <f>IFERROR(VLOOKUP(入力シート③!$B$1,所属!$B$2:$C$56,2,FALSE),"0")</f>
        <v>0</v>
      </c>
      <c r="D226" s="178"/>
      <c r="E226" s="178"/>
      <c r="F226" s="108" t="str">
        <f>入力シート③!G22</f>
        <v/>
      </c>
      <c r="G226" s="108">
        <f>入力シート③!H22</f>
        <v>0</v>
      </c>
      <c r="H226" s="109" t="str">
        <f>IFERROR(VLOOKUP(G226,女子登録②!$P$2:$V$101,4,FALSE),"0")</f>
        <v>0</v>
      </c>
      <c r="I226" s="108">
        <f t="shared" si="16"/>
        <v>0</v>
      </c>
      <c r="J226" s="109" t="str">
        <f>IFERROR(VLOOKUP(G226,女子登録②!$P$2:$V$101,5,FALSE),"0")</f>
        <v>0</v>
      </c>
      <c r="K226" s="109" t="str">
        <f>IFERROR(VLOOKUP(G226,女子登録②!$P$2:$V$101,7,FALSE),"0")</f>
        <v>0</v>
      </c>
      <c r="L226" s="108">
        <v>2</v>
      </c>
      <c r="M226" s="108" t="str">
        <f>IFERROR(VLOOKUP(G226,女子登録②!$P$2:$V$101,3,FALSE),"0")</f>
        <v>0</v>
      </c>
      <c r="N226" s="108" t="str">
        <f>IFERROR(VLOOKUP(G226,女子登録②!$P$2:$V$101,6,FALSE),"0")</f>
        <v>0</v>
      </c>
      <c r="O226" s="178"/>
      <c r="P226" s="110" t="s">
        <v>256</v>
      </c>
      <c r="Q226" s="178"/>
      <c r="R226" s="108" t="str">
        <f>IFERROR(VLOOKUP(A226,種目!$C$30:$D$56,2,FALSE),"0")</f>
        <v>0</v>
      </c>
      <c r="S226" s="108">
        <f>入力シート③!J22</f>
        <v>0</v>
      </c>
      <c r="T226" s="110">
        <v>0</v>
      </c>
      <c r="U226" s="110">
        <v>2</v>
      </c>
      <c r="V226" s="108">
        <f>入力シート③!$B$1</f>
        <v>0</v>
      </c>
    </row>
    <row r="227" spans="1:22" ht="12.95" customHeight="1">
      <c r="A227" s="4">
        <f>入力シート③!I23</f>
        <v>0</v>
      </c>
      <c r="B227" s="108" t="str">
        <f t="shared" si="14"/>
        <v>0</v>
      </c>
      <c r="C227" s="108" t="str">
        <f>IFERROR(VLOOKUP(入力シート③!$B$1,所属!$B$2:$C$56,2,FALSE),"0")</f>
        <v>0</v>
      </c>
      <c r="D227" s="178"/>
      <c r="E227" s="178"/>
      <c r="F227" s="108" t="str">
        <f>入力シート③!G23</f>
        <v/>
      </c>
      <c r="G227" s="108">
        <f>入力シート③!H23</f>
        <v>0</v>
      </c>
      <c r="H227" s="109" t="str">
        <f>IFERROR(VLOOKUP(G227,女子登録②!$P$2:$V$101,4,FALSE),"0")</f>
        <v>0</v>
      </c>
      <c r="I227" s="108">
        <f t="shared" si="16"/>
        <v>0</v>
      </c>
      <c r="J227" s="109" t="str">
        <f>IFERROR(VLOOKUP(G227,女子登録②!$P$2:$V$101,5,FALSE),"0")</f>
        <v>0</v>
      </c>
      <c r="K227" s="109" t="str">
        <f>IFERROR(VLOOKUP(G227,女子登録②!$P$2:$V$101,7,FALSE),"0")</f>
        <v>0</v>
      </c>
      <c r="L227" s="108">
        <v>2</v>
      </c>
      <c r="M227" s="108" t="str">
        <f>IFERROR(VLOOKUP(G227,女子登録②!$P$2:$V$101,3,FALSE),"0")</f>
        <v>0</v>
      </c>
      <c r="N227" s="108" t="str">
        <f>IFERROR(VLOOKUP(G227,女子登録②!$P$2:$V$101,6,FALSE),"0")</f>
        <v>0</v>
      </c>
      <c r="O227" s="178"/>
      <c r="P227" s="110" t="s">
        <v>256</v>
      </c>
      <c r="Q227" s="178"/>
      <c r="R227" s="108" t="str">
        <f>IFERROR(VLOOKUP(A227,種目!$C$30:$D$56,2,FALSE),"0")</f>
        <v>0</v>
      </c>
      <c r="S227" s="108">
        <f>入力シート③!J23</f>
        <v>0</v>
      </c>
      <c r="T227" s="110">
        <v>0</v>
      </c>
      <c r="U227" s="110">
        <v>2</v>
      </c>
      <c r="V227" s="108">
        <f>入力シート③!$B$1</f>
        <v>0</v>
      </c>
    </row>
    <row r="228" spans="1:22" ht="12.95" customHeight="1">
      <c r="A228" s="4">
        <f>入力シート③!I24</f>
        <v>0</v>
      </c>
      <c r="B228" s="108" t="str">
        <f t="shared" si="14"/>
        <v>0</v>
      </c>
      <c r="C228" s="108" t="str">
        <f>IFERROR(VLOOKUP(入力シート③!$B$1,所属!$B$2:$C$56,2,FALSE),"0")</f>
        <v>0</v>
      </c>
      <c r="D228" s="178"/>
      <c r="E228" s="178"/>
      <c r="F228" s="108" t="str">
        <f>入力シート③!G24</f>
        <v/>
      </c>
      <c r="G228" s="108">
        <f>入力シート③!H24</f>
        <v>0</v>
      </c>
      <c r="H228" s="109" t="str">
        <f>IFERROR(VLOOKUP(G228,女子登録②!$P$2:$V$101,4,FALSE),"0")</f>
        <v>0</v>
      </c>
      <c r="I228" s="108">
        <f t="shared" si="16"/>
        <v>0</v>
      </c>
      <c r="J228" s="109" t="str">
        <f>IFERROR(VLOOKUP(G228,女子登録②!$P$2:$V$101,5,FALSE),"0")</f>
        <v>0</v>
      </c>
      <c r="K228" s="109" t="str">
        <f>IFERROR(VLOOKUP(G228,女子登録②!$P$2:$V$101,7,FALSE),"0")</f>
        <v>0</v>
      </c>
      <c r="L228" s="108">
        <v>2</v>
      </c>
      <c r="M228" s="108" t="str">
        <f>IFERROR(VLOOKUP(G228,女子登録②!$P$2:$V$101,3,FALSE),"0")</f>
        <v>0</v>
      </c>
      <c r="N228" s="108" t="str">
        <f>IFERROR(VLOOKUP(G228,女子登録②!$P$2:$V$101,6,FALSE),"0")</f>
        <v>0</v>
      </c>
      <c r="O228" s="178"/>
      <c r="P228" s="110" t="s">
        <v>256</v>
      </c>
      <c r="Q228" s="178"/>
      <c r="R228" s="108" t="str">
        <f>IFERROR(VLOOKUP(A228,種目!$C$30:$D$56,2,FALSE),"0")</f>
        <v>0</v>
      </c>
      <c r="S228" s="108">
        <f>入力シート③!J24</f>
        <v>0</v>
      </c>
      <c r="T228" s="110">
        <v>0</v>
      </c>
      <c r="U228" s="110">
        <v>2</v>
      </c>
      <c r="V228" s="108">
        <f>入力シート③!$B$1</f>
        <v>0</v>
      </c>
    </row>
    <row r="229" spans="1:22" ht="12.95" customHeight="1">
      <c r="A229" s="4">
        <f>入力シート③!I25</f>
        <v>0</v>
      </c>
      <c r="B229" s="108" t="str">
        <f t="shared" si="14"/>
        <v>0</v>
      </c>
      <c r="C229" s="108" t="str">
        <f>IFERROR(VLOOKUP(入力シート③!$B$1,所属!$B$2:$C$56,2,FALSE),"0")</f>
        <v>0</v>
      </c>
      <c r="D229" s="178"/>
      <c r="E229" s="178"/>
      <c r="F229" s="108" t="str">
        <f>入力シート③!G25</f>
        <v/>
      </c>
      <c r="G229" s="108">
        <f>入力シート③!H25</f>
        <v>0</v>
      </c>
      <c r="H229" s="109" t="str">
        <f>IFERROR(VLOOKUP(G229,女子登録②!$P$2:$V$101,4,FALSE),"0")</f>
        <v>0</v>
      </c>
      <c r="I229" s="108">
        <f t="shared" si="16"/>
        <v>0</v>
      </c>
      <c r="J229" s="109" t="str">
        <f>IFERROR(VLOOKUP(G229,女子登録②!$P$2:$V$101,5,FALSE),"0")</f>
        <v>0</v>
      </c>
      <c r="K229" s="109" t="str">
        <f>IFERROR(VLOOKUP(G229,女子登録②!$P$2:$V$101,7,FALSE),"0")</f>
        <v>0</v>
      </c>
      <c r="L229" s="108">
        <v>2</v>
      </c>
      <c r="M229" s="108" t="str">
        <f>IFERROR(VLOOKUP(G229,女子登録②!$P$2:$V$101,3,FALSE),"0")</f>
        <v>0</v>
      </c>
      <c r="N229" s="108" t="str">
        <f>IFERROR(VLOOKUP(G229,女子登録②!$P$2:$V$101,6,FALSE),"0")</f>
        <v>0</v>
      </c>
      <c r="O229" s="178"/>
      <c r="P229" s="110" t="s">
        <v>256</v>
      </c>
      <c r="Q229" s="178"/>
      <c r="R229" s="108" t="str">
        <f>IFERROR(VLOOKUP(A229,種目!$C$30:$D$56,2,FALSE),"0")</f>
        <v>0</v>
      </c>
      <c r="S229" s="108">
        <f>入力シート③!J25</f>
        <v>0</v>
      </c>
      <c r="T229" s="110">
        <v>0</v>
      </c>
      <c r="U229" s="110">
        <v>2</v>
      </c>
      <c r="V229" s="108">
        <f>入力シート③!$B$1</f>
        <v>0</v>
      </c>
    </row>
    <row r="230" spans="1:22" ht="12.95" customHeight="1">
      <c r="A230" s="4">
        <f>入力シート③!I26</f>
        <v>0</v>
      </c>
      <c r="B230" s="108" t="str">
        <f t="shared" si="14"/>
        <v>0</v>
      </c>
      <c r="C230" s="108" t="str">
        <f>IFERROR(VLOOKUP(入力シート③!$B$1,所属!$B$2:$C$56,2,FALSE),"0")</f>
        <v>0</v>
      </c>
      <c r="D230" s="178"/>
      <c r="E230" s="178"/>
      <c r="F230" s="108" t="str">
        <f>入力シート③!G26</f>
        <v/>
      </c>
      <c r="G230" s="108">
        <f>入力シート③!H26</f>
        <v>0</v>
      </c>
      <c r="H230" s="109" t="str">
        <f>IFERROR(VLOOKUP(G230,女子登録②!$P$2:$V$101,4,FALSE),"0")</f>
        <v>0</v>
      </c>
      <c r="I230" s="108">
        <f t="shared" si="16"/>
        <v>0</v>
      </c>
      <c r="J230" s="109" t="str">
        <f>IFERROR(VLOOKUP(G230,女子登録②!$P$2:$V$101,5,FALSE),"0")</f>
        <v>0</v>
      </c>
      <c r="K230" s="109" t="str">
        <f>IFERROR(VLOOKUP(G230,女子登録②!$P$2:$V$101,7,FALSE),"0")</f>
        <v>0</v>
      </c>
      <c r="L230" s="108">
        <v>2</v>
      </c>
      <c r="M230" s="108" t="str">
        <f>IFERROR(VLOOKUP(G230,女子登録②!$P$2:$V$101,3,FALSE),"0")</f>
        <v>0</v>
      </c>
      <c r="N230" s="108" t="str">
        <f>IFERROR(VLOOKUP(G230,女子登録②!$P$2:$V$101,6,FALSE),"0")</f>
        <v>0</v>
      </c>
      <c r="O230" s="178"/>
      <c r="P230" s="110" t="s">
        <v>256</v>
      </c>
      <c r="Q230" s="178"/>
      <c r="R230" s="108" t="str">
        <f>IFERROR(VLOOKUP(A230,種目!$C$30:$D$56,2,FALSE),"0")</f>
        <v>0</v>
      </c>
      <c r="S230" s="108">
        <f>入力シート③!J26</f>
        <v>0</v>
      </c>
      <c r="T230" s="110">
        <v>0</v>
      </c>
      <c r="U230" s="110">
        <v>2</v>
      </c>
      <c r="V230" s="108">
        <f>入力シート③!$B$1</f>
        <v>0</v>
      </c>
    </row>
    <row r="231" spans="1:22" ht="12.95" customHeight="1">
      <c r="A231" s="4">
        <f>入力シート③!I27</f>
        <v>0</v>
      </c>
      <c r="B231" s="108" t="str">
        <f t="shared" si="14"/>
        <v>0</v>
      </c>
      <c r="C231" s="108" t="str">
        <f>IFERROR(VLOOKUP(入力シート③!$B$1,所属!$B$2:$C$56,2,FALSE),"0")</f>
        <v>0</v>
      </c>
      <c r="D231" s="178"/>
      <c r="E231" s="178"/>
      <c r="F231" s="108" t="str">
        <f>入力シート③!G27</f>
        <v/>
      </c>
      <c r="G231" s="108">
        <f>入力シート③!H27</f>
        <v>0</v>
      </c>
      <c r="H231" s="109" t="str">
        <f>IFERROR(VLOOKUP(G231,女子登録②!$P$2:$V$101,4,FALSE),"0")</f>
        <v>0</v>
      </c>
      <c r="I231" s="108">
        <f t="shared" si="16"/>
        <v>0</v>
      </c>
      <c r="J231" s="109" t="str">
        <f>IFERROR(VLOOKUP(G231,女子登録②!$P$2:$V$101,5,FALSE),"0")</f>
        <v>0</v>
      </c>
      <c r="K231" s="109" t="str">
        <f>IFERROR(VLOOKUP(G231,女子登録②!$P$2:$V$101,7,FALSE),"0")</f>
        <v>0</v>
      </c>
      <c r="L231" s="108">
        <v>2</v>
      </c>
      <c r="M231" s="108" t="str">
        <f>IFERROR(VLOOKUP(G231,女子登録②!$P$2:$V$101,3,FALSE),"0")</f>
        <v>0</v>
      </c>
      <c r="N231" s="108" t="str">
        <f>IFERROR(VLOOKUP(G231,女子登録②!$P$2:$V$101,6,FALSE),"0")</f>
        <v>0</v>
      </c>
      <c r="O231" s="178"/>
      <c r="P231" s="110" t="s">
        <v>256</v>
      </c>
      <c r="Q231" s="178"/>
      <c r="R231" s="108" t="str">
        <f>IFERROR(VLOOKUP(A231,種目!$C$30:$D$56,2,FALSE),"0")</f>
        <v>0</v>
      </c>
      <c r="S231" s="108">
        <f>入力シート③!J27</f>
        <v>0</v>
      </c>
      <c r="T231" s="110">
        <v>0</v>
      </c>
      <c r="U231" s="110">
        <v>2</v>
      </c>
      <c r="V231" s="108">
        <f>入力シート③!$B$1</f>
        <v>0</v>
      </c>
    </row>
    <row r="232" spans="1:22" ht="12.95" customHeight="1">
      <c r="A232" s="4">
        <f>入力シート③!I28</f>
        <v>0</v>
      </c>
      <c r="B232" s="108" t="str">
        <f t="shared" si="14"/>
        <v>0</v>
      </c>
      <c r="C232" s="108" t="str">
        <f>IFERROR(VLOOKUP(入力シート③!$B$1,所属!$B$2:$C$56,2,FALSE),"0")</f>
        <v>0</v>
      </c>
      <c r="D232" s="178"/>
      <c r="E232" s="178"/>
      <c r="F232" s="108" t="str">
        <f>入力シート③!G28</f>
        <v/>
      </c>
      <c r="G232" s="108">
        <f>入力シート③!H28</f>
        <v>0</v>
      </c>
      <c r="H232" s="109" t="str">
        <f>IFERROR(VLOOKUP(G232,女子登録②!$P$2:$V$101,4,FALSE),"0")</f>
        <v>0</v>
      </c>
      <c r="I232" s="108">
        <f t="shared" si="16"/>
        <v>0</v>
      </c>
      <c r="J232" s="109" t="str">
        <f>IFERROR(VLOOKUP(G232,女子登録②!$P$2:$V$101,5,FALSE),"0")</f>
        <v>0</v>
      </c>
      <c r="K232" s="109" t="str">
        <f>IFERROR(VLOOKUP(G232,女子登録②!$P$2:$V$101,7,FALSE),"0")</f>
        <v>0</v>
      </c>
      <c r="L232" s="108">
        <v>2</v>
      </c>
      <c r="M232" s="108" t="str">
        <f>IFERROR(VLOOKUP(G232,女子登録②!$P$2:$V$101,3,FALSE),"0")</f>
        <v>0</v>
      </c>
      <c r="N232" s="108" t="str">
        <f>IFERROR(VLOOKUP(G232,女子登録②!$P$2:$V$101,6,FALSE),"0")</f>
        <v>0</v>
      </c>
      <c r="O232" s="178"/>
      <c r="P232" s="110" t="s">
        <v>256</v>
      </c>
      <c r="Q232" s="178"/>
      <c r="R232" s="108" t="str">
        <f>IFERROR(VLOOKUP(A232,種目!$C$30:$D$56,2,FALSE),"0")</f>
        <v>0</v>
      </c>
      <c r="S232" s="108">
        <f>入力シート③!J28</f>
        <v>0</v>
      </c>
      <c r="T232" s="110">
        <v>0</v>
      </c>
      <c r="U232" s="110">
        <v>2</v>
      </c>
      <c r="V232" s="108">
        <f>入力シート③!$B$1</f>
        <v>0</v>
      </c>
    </row>
    <row r="233" spans="1:22" ht="12.95" customHeight="1">
      <c r="A233" s="4">
        <f>入力シート③!I29</f>
        <v>0</v>
      </c>
      <c r="B233" s="108" t="str">
        <f t="shared" si="14"/>
        <v>0</v>
      </c>
      <c r="C233" s="108" t="str">
        <f>IFERROR(VLOOKUP(入力シート③!$B$1,所属!$B$2:$C$56,2,FALSE),"0")</f>
        <v>0</v>
      </c>
      <c r="D233" s="178"/>
      <c r="E233" s="178"/>
      <c r="F233" s="108" t="str">
        <f>入力シート③!G29</f>
        <v/>
      </c>
      <c r="G233" s="108">
        <f>入力シート③!H29</f>
        <v>0</v>
      </c>
      <c r="H233" s="109" t="str">
        <f>IFERROR(VLOOKUP(G233,女子登録②!$P$2:$V$101,4,FALSE),"0")</f>
        <v>0</v>
      </c>
      <c r="I233" s="108">
        <f t="shared" si="16"/>
        <v>0</v>
      </c>
      <c r="J233" s="109" t="str">
        <f>IFERROR(VLOOKUP(G233,女子登録②!$P$2:$V$101,5,FALSE),"0")</f>
        <v>0</v>
      </c>
      <c r="K233" s="109" t="str">
        <f>IFERROR(VLOOKUP(G233,女子登録②!$P$2:$V$101,7,FALSE),"0")</f>
        <v>0</v>
      </c>
      <c r="L233" s="108">
        <v>2</v>
      </c>
      <c r="M233" s="108" t="str">
        <f>IFERROR(VLOOKUP(G233,女子登録②!$P$2:$V$101,3,FALSE),"0")</f>
        <v>0</v>
      </c>
      <c r="N233" s="108" t="str">
        <f>IFERROR(VLOOKUP(G233,女子登録②!$P$2:$V$101,6,FALSE),"0")</f>
        <v>0</v>
      </c>
      <c r="O233" s="178"/>
      <c r="P233" s="110" t="s">
        <v>256</v>
      </c>
      <c r="Q233" s="178"/>
      <c r="R233" s="108" t="str">
        <f>IFERROR(VLOOKUP(A233,種目!$C$30:$D$56,2,FALSE),"0")</f>
        <v>0</v>
      </c>
      <c r="S233" s="108">
        <f>入力シート③!J29</f>
        <v>0</v>
      </c>
      <c r="T233" s="110">
        <v>0</v>
      </c>
      <c r="U233" s="110">
        <v>2</v>
      </c>
      <c r="V233" s="108">
        <f>入力シート③!$B$1</f>
        <v>0</v>
      </c>
    </row>
    <row r="234" spans="1:22" ht="12.95" customHeight="1">
      <c r="A234" s="4">
        <f>入力シート③!I30</f>
        <v>0</v>
      </c>
      <c r="B234" s="108" t="str">
        <f t="shared" si="14"/>
        <v>0</v>
      </c>
      <c r="C234" s="108" t="str">
        <f>IFERROR(VLOOKUP(入力シート③!$B$1,所属!$B$2:$C$56,2,FALSE),"0")</f>
        <v>0</v>
      </c>
      <c r="D234" s="178"/>
      <c r="E234" s="178"/>
      <c r="F234" s="108" t="str">
        <f>入力シート③!G30</f>
        <v/>
      </c>
      <c r="G234" s="108">
        <f>入力シート③!H30</f>
        <v>0</v>
      </c>
      <c r="H234" s="109" t="str">
        <f>IFERROR(VLOOKUP(G234,女子登録②!$P$2:$V$101,4,FALSE),"0")</f>
        <v>0</v>
      </c>
      <c r="I234" s="108">
        <f t="shared" si="16"/>
        <v>0</v>
      </c>
      <c r="J234" s="109" t="str">
        <f>IFERROR(VLOOKUP(G234,女子登録②!$P$2:$V$101,5,FALSE),"0")</f>
        <v>0</v>
      </c>
      <c r="K234" s="109" t="str">
        <f>IFERROR(VLOOKUP(G234,女子登録②!$P$2:$V$101,7,FALSE),"0")</f>
        <v>0</v>
      </c>
      <c r="L234" s="108">
        <v>2</v>
      </c>
      <c r="M234" s="108" t="str">
        <f>IFERROR(VLOOKUP(G234,女子登録②!$P$2:$V$101,3,FALSE),"0")</f>
        <v>0</v>
      </c>
      <c r="N234" s="108" t="str">
        <f>IFERROR(VLOOKUP(G234,女子登録②!$P$2:$V$101,6,FALSE),"0")</f>
        <v>0</v>
      </c>
      <c r="O234" s="178"/>
      <c r="P234" s="110" t="s">
        <v>256</v>
      </c>
      <c r="Q234" s="178"/>
      <c r="R234" s="108" t="str">
        <f>IFERROR(VLOOKUP(A234,種目!$C$30:$D$56,2,FALSE),"0")</f>
        <v>0</v>
      </c>
      <c r="S234" s="108">
        <f>入力シート③!J30</f>
        <v>0</v>
      </c>
      <c r="T234" s="110">
        <v>0</v>
      </c>
      <c r="U234" s="110">
        <v>2</v>
      </c>
      <c r="V234" s="108">
        <f>入力シート③!$B$1</f>
        <v>0</v>
      </c>
    </row>
    <row r="235" spans="1:22" ht="12.95" customHeight="1">
      <c r="A235" s="4">
        <f>入力シート③!I31</f>
        <v>0</v>
      </c>
      <c r="B235" s="108" t="str">
        <f t="shared" si="14"/>
        <v>0</v>
      </c>
      <c r="C235" s="108" t="str">
        <f>IFERROR(VLOOKUP(入力シート③!$B$1,所属!$B$2:$C$56,2,FALSE),"0")</f>
        <v>0</v>
      </c>
      <c r="D235" s="178"/>
      <c r="E235" s="178"/>
      <c r="F235" s="108" t="str">
        <f>入力シート③!G31</f>
        <v/>
      </c>
      <c r="G235" s="108">
        <f>入力シート③!H31</f>
        <v>0</v>
      </c>
      <c r="H235" s="109" t="str">
        <f>IFERROR(VLOOKUP(G235,女子登録②!$P$2:$V$101,4,FALSE),"0")</f>
        <v>0</v>
      </c>
      <c r="I235" s="108">
        <f t="shared" si="16"/>
        <v>0</v>
      </c>
      <c r="J235" s="109" t="str">
        <f>IFERROR(VLOOKUP(G235,女子登録②!$P$2:$V$101,5,FALSE),"0")</f>
        <v>0</v>
      </c>
      <c r="K235" s="109" t="str">
        <f>IFERROR(VLOOKUP(G235,女子登録②!$P$2:$V$101,7,FALSE),"0")</f>
        <v>0</v>
      </c>
      <c r="L235" s="108">
        <v>2</v>
      </c>
      <c r="M235" s="108" t="str">
        <f>IFERROR(VLOOKUP(G235,女子登録②!$P$2:$V$101,3,FALSE),"0")</f>
        <v>0</v>
      </c>
      <c r="N235" s="108" t="str">
        <f>IFERROR(VLOOKUP(G235,女子登録②!$P$2:$V$101,6,FALSE),"0")</f>
        <v>0</v>
      </c>
      <c r="O235" s="178"/>
      <c r="P235" s="110" t="s">
        <v>256</v>
      </c>
      <c r="Q235" s="178"/>
      <c r="R235" s="108" t="str">
        <f>IFERROR(VLOOKUP(A235,種目!$C$30:$D$56,2,FALSE),"0")</f>
        <v>0</v>
      </c>
      <c r="S235" s="108">
        <f>入力シート③!J31</f>
        <v>0</v>
      </c>
      <c r="T235" s="110">
        <v>0</v>
      </c>
      <c r="U235" s="110">
        <v>2</v>
      </c>
      <c r="V235" s="108">
        <f>入力シート③!$B$1</f>
        <v>0</v>
      </c>
    </row>
    <row r="236" spans="1:22" ht="12.95" customHeight="1">
      <c r="A236" s="4">
        <f>入力シート③!I32</f>
        <v>0</v>
      </c>
      <c r="B236" s="108" t="str">
        <f t="shared" si="14"/>
        <v>0</v>
      </c>
      <c r="C236" s="108" t="str">
        <f>IFERROR(VLOOKUP(入力シート③!$B$1,所属!$B$2:$C$56,2,FALSE),"0")</f>
        <v>0</v>
      </c>
      <c r="D236" s="178"/>
      <c r="E236" s="178"/>
      <c r="F236" s="108" t="str">
        <f>入力シート③!G32</f>
        <v/>
      </c>
      <c r="G236" s="108">
        <f>入力シート③!H32</f>
        <v>0</v>
      </c>
      <c r="H236" s="109" t="str">
        <f>IFERROR(VLOOKUP(G236,女子登録②!$P$2:$V$101,4,FALSE),"0")</f>
        <v>0</v>
      </c>
      <c r="I236" s="108">
        <f t="shared" si="16"/>
        <v>0</v>
      </c>
      <c r="J236" s="109" t="str">
        <f>IFERROR(VLOOKUP(G236,女子登録②!$P$2:$V$101,5,FALSE),"0")</f>
        <v>0</v>
      </c>
      <c r="K236" s="109" t="str">
        <f>IFERROR(VLOOKUP(G236,女子登録②!$P$2:$V$101,7,FALSE),"0")</f>
        <v>0</v>
      </c>
      <c r="L236" s="108">
        <v>2</v>
      </c>
      <c r="M236" s="108" t="str">
        <f>IFERROR(VLOOKUP(G236,女子登録②!$P$2:$V$101,3,FALSE),"0")</f>
        <v>0</v>
      </c>
      <c r="N236" s="108" t="str">
        <f>IFERROR(VLOOKUP(G236,女子登録②!$P$2:$V$101,6,FALSE),"0")</f>
        <v>0</v>
      </c>
      <c r="O236" s="178"/>
      <c r="P236" s="110" t="s">
        <v>256</v>
      </c>
      <c r="Q236" s="178"/>
      <c r="R236" s="108" t="str">
        <f>IFERROR(VLOOKUP(A236,種目!$C$30:$D$56,2,FALSE),"0")</f>
        <v>0</v>
      </c>
      <c r="S236" s="108">
        <f>入力シート③!J32</f>
        <v>0</v>
      </c>
      <c r="T236" s="110">
        <v>0</v>
      </c>
      <c r="U236" s="110">
        <v>2</v>
      </c>
      <c r="V236" s="108">
        <f>入力シート③!$B$1</f>
        <v>0</v>
      </c>
    </row>
    <row r="237" spans="1:22" ht="12.95" customHeight="1">
      <c r="A237" s="4">
        <f>入力シート③!I33</f>
        <v>0</v>
      </c>
      <c r="B237" s="108" t="str">
        <f t="shared" si="14"/>
        <v>0</v>
      </c>
      <c r="C237" s="108" t="str">
        <f>IFERROR(VLOOKUP(入力シート③!$B$1,所属!$B$2:$C$56,2,FALSE),"0")</f>
        <v>0</v>
      </c>
      <c r="D237" s="178"/>
      <c r="E237" s="178"/>
      <c r="F237" s="108" t="str">
        <f>入力シート③!G33</f>
        <v/>
      </c>
      <c r="G237" s="108">
        <f>入力シート③!H33</f>
        <v>0</v>
      </c>
      <c r="H237" s="109" t="str">
        <f>IFERROR(VLOOKUP(G237,女子登録②!$P$2:$V$101,4,FALSE),"0")</f>
        <v>0</v>
      </c>
      <c r="I237" s="108">
        <f t="shared" si="16"/>
        <v>0</v>
      </c>
      <c r="J237" s="109" t="str">
        <f>IFERROR(VLOOKUP(G237,女子登録②!$P$2:$V$101,5,FALSE),"0")</f>
        <v>0</v>
      </c>
      <c r="K237" s="109" t="str">
        <f>IFERROR(VLOOKUP(G237,女子登録②!$P$2:$V$101,7,FALSE),"0")</f>
        <v>0</v>
      </c>
      <c r="L237" s="108">
        <v>2</v>
      </c>
      <c r="M237" s="108" t="str">
        <f>IFERROR(VLOOKUP(G237,女子登録②!$P$2:$V$101,3,FALSE),"0")</f>
        <v>0</v>
      </c>
      <c r="N237" s="108" t="str">
        <f>IFERROR(VLOOKUP(G237,女子登録②!$P$2:$V$101,6,FALSE),"0")</f>
        <v>0</v>
      </c>
      <c r="O237" s="178"/>
      <c r="P237" s="110" t="s">
        <v>256</v>
      </c>
      <c r="Q237" s="178"/>
      <c r="R237" s="108" t="str">
        <f>IFERROR(VLOOKUP(A237,種目!$C$30:$D$56,2,FALSE),"0")</f>
        <v>0</v>
      </c>
      <c r="S237" s="108">
        <f>入力シート③!J33</f>
        <v>0</v>
      </c>
      <c r="T237" s="110">
        <v>0</v>
      </c>
      <c r="U237" s="110">
        <v>2</v>
      </c>
      <c r="V237" s="108">
        <f>入力シート③!$B$1</f>
        <v>0</v>
      </c>
    </row>
    <row r="238" spans="1:22" ht="12.95" customHeight="1">
      <c r="A238" s="4">
        <f>入力シート③!I34</f>
        <v>0</v>
      </c>
      <c r="B238" s="108" t="str">
        <f t="shared" si="14"/>
        <v>0</v>
      </c>
      <c r="C238" s="108" t="str">
        <f>IFERROR(VLOOKUP(入力シート③!$B$1,所属!$B$2:$C$56,2,FALSE),"0")</f>
        <v>0</v>
      </c>
      <c r="D238" s="178"/>
      <c r="E238" s="178"/>
      <c r="F238" s="108" t="str">
        <f>入力シート③!G34</f>
        <v/>
      </c>
      <c r="G238" s="108">
        <f>入力シート③!H34</f>
        <v>0</v>
      </c>
      <c r="H238" s="109" t="str">
        <f>IFERROR(VLOOKUP(G238,女子登録②!$P$2:$V$101,4,FALSE),"0")</f>
        <v>0</v>
      </c>
      <c r="I238" s="108">
        <f t="shared" si="16"/>
        <v>0</v>
      </c>
      <c r="J238" s="109" t="str">
        <f>IFERROR(VLOOKUP(G238,女子登録②!$P$2:$V$101,5,FALSE),"0")</f>
        <v>0</v>
      </c>
      <c r="K238" s="109" t="str">
        <f>IFERROR(VLOOKUP(G238,女子登録②!$P$2:$V$101,7,FALSE),"0")</f>
        <v>0</v>
      </c>
      <c r="L238" s="108">
        <v>2</v>
      </c>
      <c r="M238" s="108" t="str">
        <f>IFERROR(VLOOKUP(G238,女子登録②!$P$2:$V$101,3,FALSE),"0")</f>
        <v>0</v>
      </c>
      <c r="N238" s="108" t="str">
        <f>IFERROR(VLOOKUP(G238,女子登録②!$P$2:$V$101,6,FALSE),"0")</f>
        <v>0</v>
      </c>
      <c r="O238" s="178"/>
      <c r="P238" s="110" t="s">
        <v>256</v>
      </c>
      <c r="Q238" s="178"/>
      <c r="R238" s="108" t="str">
        <f>IFERROR(VLOOKUP(A238,種目!$C$30:$D$56,2,FALSE),"0")</f>
        <v>0</v>
      </c>
      <c r="S238" s="108">
        <f>入力シート③!J34</f>
        <v>0</v>
      </c>
      <c r="T238" s="110">
        <v>0</v>
      </c>
      <c r="U238" s="110">
        <v>2</v>
      </c>
      <c r="V238" s="108">
        <f>入力シート③!$B$1</f>
        <v>0</v>
      </c>
    </row>
    <row r="239" spans="1:22" ht="12.95" customHeight="1">
      <c r="A239" s="4">
        <f>入力シート③!I35</f>
        <v>0</v>
      </c>
      <c r="B239" s="108" t="str">
        <f t="shared" si="14"/>
        <v>0</v>
      </c>
      <c r="C239" s="108" t="str">
        <f>IFERROR(VLOOKUP(入力シート③!$B$1,所属!$B$2:$C$56,2,FALSE),"0")</f>
        <v>0</v>
      </c>
      <c r="D239" s="178"/>
      <c r="E239" s="178"/>
      <c r="F239" s="108" t="str">
        <f>入力シート③!G35</f>
        <v/>
      </c>
      <c r="G239" s="108">
        <f>入力シート③!H35</f>
        <v>0</v>
      </c>
      <c r="H239" s="109" t="str">
        <f>IFERROR(VLOOKUP(G239,女子登録②!$P$2:$V$101,4,FALSE),"0")</f>
        <v>0</v>
      </c>
      <c r="I239" s="108">
        <f t="shared" si="16"/>
        <v>0</v>
      </c>
      <c r="J239" s="109" t="str">
        <f>IFERROR(VLOOKUP(G239,女子登録②!$P$2:$V$101,5,FALSE),"0")</f>
        <v>0</v>
      </c>
      <c r="K239" s="109" t="str">
        <f>IFERROR(VLOOKUP(G239,女子登録②!$P$2:$V$101,7,FALSE),"0")</f>
        <v>0</v>
      </c>
      <c r="L239" s="108">
        <v>2</v>
      </c>
      <c r="M239" s="108" t="str">
        <f>IFERROR(VLOOKUP(G239,女子登録②!$P$2:$V$101,3,FALSE),"0")</f>
        <v>0</v>
      </c>
      <c r="N239" s="108" t="str">
        <f>IFERROR(VLOOKUP(G239,女子登録②!$P$2:$V$101,6,FALSE),"0")</f>
        <v>0</v>
      </c>
      <c r="O239" s="178"/>
      <c r="P239" s="110" t="s">
        <v>256</v>
      </c>
      <c r="Q239" s="178"/>
      <c r="R239" s="108" t="str">
        <f>IFERROR(VLOOKUP(A239,種目!$C$30:$D$56,2,FALSE),"0")</f>
        <v>0</v>
      </c>
      <c r="S239" s="108">
        <f>入力シート③!J35</f>
        <v>0</v>
      </c>
      <c r="T239" s="110">
        <v>0</v>
      </c>
      <c r="U239" s="110">
        <v>2</v>
      </c>
      <c r="V239" s="108">
        <f>入力シート③!$B$1</f>
        <v>0</v>
      </c>
    </row>
    <row r="240" spans="1:22" ht="12.95" customHeight="1">
      <c r="A240" s="4">
        <f>入力シート③!I36</f>
        <v>0</v>
      </c>
      <c r="B240" s="108" t="str">
        <f t="shared" si="14"/>
        <v>0</v>
      </c>
      <c r="C240" s="108" t="str">
        <f>IFERROR(VLOOKUP(入力シート③!$B$1,所属!$B$2:$C$56,2,FALSE),"0")</f>
        <v>0</v>
      </c>
      <c r="D240" s="178"/>
      <c r="E240" s="178"/>
      <c r="F240" s="108" t="str">
        <f>入力シート③!G36</f>
        <v/>
      </c>
      <c r="G240" s="108">
        <f>入力シート③!H36</f>
        <v>0</v>
      </c>
      <c r="H240" s="109" t="str">
        <f>IFERROR(VLOOKUP(G240,女子登録②!$P$2:$V$101,4,FALSE),"0")</f>
        <v>0</v>
      </c>
      <c r="I240" s="108">
        <f t="shared" si="16"/>
        <v>0</v>
      </c>
      <c r="J240" s="109" t="str">
        <f>IFERROR(VLOOKUP(G240,女子登録②!$P$2:$V$101,5,FALSE),"0")</f>
        <v>0</v>
      </c>
      <c r="K240" s="109" t="str">
        <f>IFERROR(VLOOKUP(G240,女子登録②!$P$2:$V$101,7,FALSE),"0")</f>
        <v>0</v>
      </c>
      <c r="L240" s="108">
        <v>2</v>
      </c>
      <c r="M240" s="108" t="str">
        <f>IFERROR(VLOOKUP(G240,女子登録②!$P$2:$V$101,3,FALSE),"0")</f>
        <v>0</v>
      </c>
      <c r="N240" s="108" t="str">
        <f>IFERROR(VLOOKUP(G240,女子登録②!$P$2:$V$101,6,FALSE),"0")</f>
        <v>0</v>
      </c>
      <c r="O240" s="178"/>
      <c r="P240" s="110" t="s">
        <v>256</v>
      </c>
      <c r="Q240" s="178"/>
      <c r="R240" s="108" t="str">
        <f>IFERROR(VLOOKUP(A240,種目!$C$30:$D$56,2,FALSE),"0")</f>
        <v>0</v>
      </c>
      <c r="S240" s="108">
        <f>入力シート③!J36</f>
        <v>0</v>
      </c>
      <c r="T240" s="110">
        <v>0</v>
      </c>
      <c r="U240" s="110">
        <v>2</v>
      </c>
      <c r="V240" s="108">
        <f>入力シート③!$B$1</f>
        <v>0</v>
      </c>
    </row>
    <row r="241" spans="1:22" ht="12.95" customHeight="1">
      <c r="A241" s="4">
        <f>入力シート③!I37</f>
        <v>0</v>
      </c>
      <c r="B241" s="108" t="str">
        <f t="shared" si="14"/>
        <v>0</v>
      </c>
      <c r="C241" s="108" t="str">
        <f>IFERROR(VLOOKUP(入力シート③!$B$1,所属!$B$2:$C$56,2,FALSE),"0")</f>
        <v>0</v>
      </c>
      <c r="D241" s="178"/>
      <c r="E241" s="178"/>
      <c r="F241" s="108" t="str">
        <f>入力シート③!G37</f>
        <v/>
      </c>
      <c r="G241" s="108">
        <f>入力シート③!H37</f>
        <v>0</v>
      </c>
      <c r="H241" s="109" t="str">
        <f>IFERROR(VLOOKUP(G241,女子登録②!$P$2:$V$101,4,FALSE),"0")</f>
        <v>0</v>
      </c>
      <c r="I241" s="108">
        <f t="shared" si="16"/>
        <v>0</v>
      </c>
      <c r="J241" s="109" t="str">
        <f>IFERROR(VLOOKUP(G241,女子登録②!$P$2:$V$101,5,FALSE),"0")</f>
        <v>0</v>
      </c>
      <c r="K241" s="109" t="str">
        <f>IFERROR(VLOOKUP(G241,女子登録②!$P$2:$V$101,7,FALSE),"0")</f>
        <v>0</v>
      </c>
      <c r="L241" s="108">
        <v>2</v>
      </c>
      <c r="M241" s="108" t="str">
        <f>IFERROR(VLOOKUP(G241,女子登録②!$P$2:$V$101,3,FALSE),"0")</f>
        <v>0</v>
      </c>
      <c r="N241" s="108" t="str">
        <f>IFERROR(VLOOKUP(G241,女子登録②!$P$2:$V$101,6,FALSE),"0")</f>
        <v>0</v>
      </c>
      <c r="O241" s="178"/>
      <c r="P241" s="110" t="s">
        <v>256</v>
      </c>
      <c r="Q241" s="178"/>
      <c r="R241" s="108" t="str">
        <f>IFERROR(VLOOKUP(A241,種目!$C$30:$D$56,2,FALSE),"0")</f>
        <v>0</v>
      </c>
      <c r="S241" s="108">
        <f>入力シート③!J37</f>
        <v>0</v>
      </c>
      <c r="T241" s="110">
        <v>0</v>
      </c>
      <c r="U241" s="110">
        <v>2</v>
      </c>
      <c r="V241" s="108">
        <f>入力シート③!$B$1</f>
        <v>0</v>
      </c>
    </row>
    <row r="242" spans="1:22" ht="12.95" customHeight="1">
      <c r="A242" s="4">
        <f>入力シート③!I38</f>
        <v>0</v>
      </c>
      <c r="B242" s="108" t="str">
        <f t="shared" si="14"/>
        <v>0</v>
      </c>
      <c r="C242" s="108" t="str">
        <f>IFERROR(VLOOKUP(入力シート③!$B$1,所属!$B$2:$C$56,2,FALSE),"0")</f>
        <v>0</v>
      </c>
      <c r="D242" s="178"/>
      <c r="E242" s="178"/>
      <c r="F242" s="108" t="str">
        <f>入力シート③!G38</f>
        <v/>
      </c>
      <c r="G242" s="108">
        <f>入力シート③!H38</f>
        <v>0</v>
      </c>
      <c r="H242" s="109" t="str">
        <f>IFERROR(VLOOKUP(G242,女子登録②!$P$2:$V$101,4,FALSE),"0")</f>
        <v>0</v>
      </c>
      <c r="I242" s="108">
        <f t="shared" si="16"/>
        <v>0</v>
      </c>
      <c r="J242" s="109" t="str">
        <f>IFERROR(VLOOKUP(G242,女子登録②!$P$2:$V$101,5,FALSE),"0")</f>
        <v>0</v>
      </c>
      <c r="K242" s="109" t="str">
        <f>IFERROR(VLOOKUP(G242,女子登録②!$P$2:$V$101,7,FALSE),"0")</f>
        <v>0</v>
      </c>
      <c r="L242" s="108">
        <v>2</v>
      </c>
      <c r="M242" s="108" t="str">
        <f>IFERROR(VLOOKUP(G242,女子登録②!$P$2:$V$101,3,FALSE),"0")</f>
        <v>0</v>
      </c>
      <c r="N242" s="108" t="str">
        <f>IFERROR(VLOOKUP(G242,女子登録②!$P$2:$V$101,6,FALSE),"0")</f>
        <v>0</v>
      </c>
      <c r="O242" s="178"/>
      <c r="P242" s="110" t="s">
        <v>256</v>
      </c>
      <c r="Q242" s="178"/>
      <c r="R242" s="108" t="str">
        <f>IFERROR(VLOOKUP(A242,種目!$C$30:$D$56,2,FALSE),"0")</f>
        <v>0</v>
      </c>
      <c r="S242" s="108">
        <f>入力シート③!J38</f>
        <v>0</v>
      </c>
      <c r="T242" s="110">
        <v>0</v>
      </c>
      <c r="U242" s="110">
        <v>2</v>
      </c>
      <c r="V242" s="108">
        <f>入力シート③!$B$1</f>
        <v>0</v>
      </c>
    </row>
    <row r="243" spans="1:22" ht="12.95" customHeight="1">
      <c r="A243" s="4">
        <f>入力シート③!I39</f>
        <v>0</v>
      </c>
      <c r="B243" s="108" t="str">
        <f t="shared" si="14"/>
        <v>0</v>
      </c>
      <c r="C243" s="108" t="str">
        <f>IFERROR(VLOOKUP(入力シート③!$B$1,所属!$B$2:$C$56,2,FALSE),"0")</f>
        <v>0</v>
      </c>
      <c r="D243" s="178"/>
      <c r="E243" s="178"/>
      <c r="F243" s="108" t="str">
        <f>入力シート③!G39</f>
        <v/>
      </c>
      <c r="G243" s="108">
        <f>入力シート③!H39</f>
        <v>0</v>
      </c>
      <c r="H243" s="109" t="str">
        <f>IFERROR(VLOOKUP(G243,女子登録②!$P$2:$V$101,4,FALSE),"0")</f>
        <v>0</v>
      </c>
      <c r="I243" s="108">
        <f t="shared" si="16"/>
        <v>0</v>
      </c>
      <c r="J243" s="109" t="str">
        <f>IFERROR(VLOOKUP(G243,女子登録②!$P$2:$V$101,5,FALSE),"0")</f>
        <v>0</v>
      </c>
      <c r="K243" s="109" t="str">
        <f>IFERROR(VLOOKUP(G243,女子登録②!$P$2:$V$101,7,FALSE),"0")</f>
        <v>0</v>
      </c>
      <c r="L243" s="108">
        <v>2</v>
      </c>
      <c r="M243" s="108" t="str">
        <f>IFERROR(VLOOKUP(G243,女子登録②!$P$2:$V$101,3,FALSE),"0")</f>
        <v>0</v>
      </c>
      <c r="N243" s="108" t="str">
        <f>IFERROR(VLOOKUP(G243,女子登録②!$P$2:$V$101,6,FALSE),"0")</f>
        <v>0</v>
      </c>
      <c r="O243" s="178"/>
      <c r="P243" s="110" t="s">
        <v>256</v>
      </c>
      <c r="Q243" s="178"/>
      <c r="R243" s="108" t="str">
        <f>IFERROR(VLOOKUP(A243,種目!$C$30:$D$56,2,FALSE),"0")</f>
        <v>0</v>
      </c>
      <c r="S243" s="108">
        <f>入力シート③!J39</f>
        <v>0</v>
      </c>
      <c r="T243" s="110">
        <v>0</v>
      </c>
      <c r="U243" s="110">
        <v>2</v>
      </c>
      <c r="V243" s="108">
        <f>入力シート③!$B$1</f>
        <v>0</v>
      </c>
    </row>
    <row r="244" spans="1:22" ht="12.95" customHeight="1">
      <c r="A244" s="4">
        <f>入力シート③!I40</f>
        <v>0</v>
      </c>
      <c r="B244" s="108" t="str">
        <f t="shared" si="14"/>
        <v>0</v>
      </c>
      <c r="C244" s="108" t="str">
        <f>IFERROR(VLOOKUP(入力シート③!$B$1,所属!$B$2:$C$56,2,FALSE),"0")</f>
        <v>0</v>
      </c>
      <c r="D244" s="178"/>
      <c r="E244" s="178"/>
      <c r="F244" s="108" t="str">
        <f>入力シート③!G40</f>
        <v/>
      </c>
      <c r="G244" s="108">
        <f>入力シート③!H40</f>
        <v>0</v>
      </c>
      <c r="H244" s="109" t="str">
        <f>IFERROR(VLOOKUP(G244,女子登録②!$P$2:$V$101,4,FALSE),"0")</f>
        <v>0</v>
      </c>
      <c r="I244" s="108">
        <f t="shared" si="16"/>
        <v>0</v>
      </c>
      <c r="J244" s="109" t="str">
        <f>IFERROR(VLOOKUP(G244,女子登録②!$P$2:$V$101,5,FALSE),"0")</f>
        <v>0</v>
      </c>
      <c r="K244" s="109" t="str">
        <f>IFERROR(VLOOKUP(G244,女子登録②!$P$2:$V$101,7,FALSE),"0")</f>
        <v>0</v>
      </c>
      <c r="L244" s="108">
        <v>2</v>
      </c>
      <c r="M244" s="108" t="str">
        <f>IFERROR(VLOOKUP(G244,女子登録②!$P$2:$V$101,3,FALSE),"0")</f>
        <v>0</v>
      </c>
      <c r="N244" s="108" t="str">
        <f>IFERROR(VLOOKUP(G244,女子登録②!$P$2:$V$101,6,FALSE),"0")</f>
        <v>0</v>
      </c>
      <c r="O244" s="178"/>
      <c r="P244" s="110" t="s">
        <v>256</v>
      </c>
      <c r="Q244" s="178"/>
      <c r="R244" s="108" t="str">
        <f>IFERROR(VLOOKUP(A244,種目!$C$30:$D$56,2,FALSE),"0")</f>
        <v>0</v>
      </c>
      <c r="S244" s="108">
        <f>入力シート③!J40</f>
        <v>0</v>
      </c>
      <c r="T244" s="110">
        <v>0</v>
      </c>
      <c r="U244" s="110">
        <v>2</v>
      </c>
      <c r="V244" s="108">
        <f>入力シート③!$B$1</f>
        <v>0</v>
      </c>
    </row>
    <row r="245" spans="1:22" ht="12.95" customHeight="1">
      <c r="A245" s="4">
        <f>入力シート③!I41</f>
        <v>0</v>
      </c>
      <c r="B245" s="108" t="str">
        <f t="shared" si="14"/>
        <v>0</v>
      </c>
      <c r="C245" s="108" t="str">
        <f>IFERROR(VLOOKUP(入力シート③!$B$1,所属!$B$2:$C$56,2,FALSE),"0")</f>
        <v>0</v>
      </c>
      <c r="D245" s="178"/>
      <c r="E245" s="178"/>
      <c r="F245" s="108" t="str">
        <f>入力シート③!G41</f>
        <v/>
      </c>
      <c r="G245" s="108">
        <f>入力シート③!H41</f>
        <v>0</v>
      </c>
      <c r="H245" s="109" t="str">
        <f>IFERROR(VLOOKUP(G245,女子登録②!$P$2:$V$101,4,FALSE),"0")</f>
        <v>0</v>
      </c>
      <c r="I245" s="108">
        <f t="shared" si="16"/>
        <v>0</v>
      </c>
      <c r="J245" s="109" t="str">
        <f>IFERROR(VLOOKUP(G245,女子登録②!$P$2:$V$101,5,FALSE),"0")</f>
        <v>0</v>
      </c>
      <c r="K245" s="109" t="str">
        <f>IFERROR(VLOOKUP(G245,女子登録②!$P$2:$V$101,7,FALSE),"0")</f>
        <v>0</v>
      </c>
      <c r="L245" s="108">
        <v>2</v>
      </c>
      <c r="M245" s="108" t="str">
        <f>IFERROR(VLOOKUP(G245,女子登録②!$P$2:$V$101,3,FALSE),"0")</f>
        <v>0</v>
      </c>
      <c r="N245" s="108" t="str">
        <f>IFERROR(VLOOKUP(G245,女子登録②!$P$2:$V$101,6,FALSE),"0")</f>
        <v>0</v>
      </c>
      <c r="O245" s="178"/>
      <c r="P245" s="110" t="s">
        <v>256</v>
      </c>
      <c r="Q245" s="178"/>
      <c r="R245" s="108" t="str">
        <f>IFERROR(VLOOKUP(A245,種目!$C$30:$D$56,2,FALSE),"0")</f>
        <v>0</v>
      </c>
      <c r="S245" s="108">
        <f>入力シート③!J41</f>
        <v>0</v>
      </c>
      <c r="T245" s="110">
        <v>0</v>
      </c>
      <c r="U245" s="110">
        <v>2</v>
      </c>
      <c r="V245" s="108">
        <f>入力シート③!$B$1</f>
        <v>0</v>
      </c>
    </row>
    <row r="246" spans="1:22" ht="12.95" customHeight="1">
      <c r="A246" s="4">
        <f>入力シート③!I42</f>
        <v>0</v>
      </c>
      <c r="B246" s="108" t="str">
        <f t="shared" si="14"/>
        <v>0</v>
      </c>
      <c r="C246" s="108" t="str">
        <f>IFERROR(VLOOKUP(入力シート③!$B$1,所属!$B$2:$C$56,2,FALSE),"0")</f>
        <v>0</v>
      </c>
      <c r="D246" s="178"/>
      <c r="E246" s="178"/>
      <c r="F246" s="108" t="str">
        <f>入力シート③!G42</f>
        <v/>
      </c>
      <c r="G246" s="108">
        <f>入力シート③!H42</f>
        <v>0</v>
      </c>
      <c r="H246" s="109" t="str">
        <f>IFERROR(VLOOKUP(G246,女子登録②!$P$2:$V$101,4,FALSE),"0")</f>
        <v>0</v>
      </c>
      <c r="I246" s="108">
        <f t="shared" si="16"/>
        <v>0</v>
      </c>
      <c r="J246" s="109" t="str">
        <f>IFERROR(VLOOKUP(G246,女子登録②!$P$2:$V$101,5,FALSE),"0")</f>
        <v>0</v>
      </c>
      <c r="K246" s="109" t="str">
        <f>IFERROR(VLOOKUP(G246,女子登録②!$P$2:$V$101,7,FALSE),"0")</f>
        <v>0</v>
      </c>
      <c r="L246" s="108">
        <v>2</v>
      </c>
      <c r="M246" s="108" t="str">
        <f>IFERROR(VLOOKUP(G246,女子登録②!$P$2:$V$101,3,FALSE),"0")</f>
        <v>0</v>
      </c>
      <c r="N246" s="108" t="str">
        <f>IFERROR(VLOOKUP(G246,女子登録②!$P$2:$V$101,6,FALSE),"0")</f>
        <v>0</v>
      </c>
      <c r="O246" s="178"/>
      <c r="P246" s="110" t="s">
        <v>256</v>
      </c>
      <c r="Q246" s="178"/>
      <c r="R246" s="108" t="str">
        <f>IFERROR(VLOOKUP(A246,種目!$C$30:$D$56,2,FALSE),"0")</f>
        <v>0</v>
      </c>
      <c r="S246" s="108">
        <f>入力シート③!J42</f>
        <v>0</v>
      </c>
      <c r="T246" s="110">
        <v>0</v>
      </c>
      <c r="U246" s="110">
        <v>2</v>
      </c>
      <c r="V246" s="108">
        <f>入力シート③!$B$1</f>
        <v>0</v>
      </c>
    </row>
    <row r="247" spans="1:22" ht="12.95" customHeight="1">
      <c r="A247" s="4">
        <f>入力シート③!I43</f>
        <v>0</v>
      </c>
      <c r="B247" s="108" t="str">
        <f t="shared" si="14"/>
        <v>0</v>
      </c>
      <c r="C247" s="108" t="str">
        <f>IFERROR(VLOOKUP(入力シート③!$B$1,所属!$B$2:$C$56,2,FALSE),"0")</f>
        <v>0</v>
      </c>
      <c r="D247" s="178"/>
      <c r="E247" s="178"/>
      <c r="F247" s="108" t="str">
        <f>入力シート③!G43</f>
        <v/>
      </c>
      <c r="G247" s="108">
        <f>入力シート③!H43</f>
        <v>0</v>
      </c>
      <c r="H247" s="109" t="str">
        <f>IFERROR(VLOOKUP(G247,女子登録②!$P$2:$V$101,4,FALSE),"0")</f>
        <v>0</v>
      </c>
      <c r="I247" s="108">
        <f t="shared" si="16"/>
        <v>0</v>
      </c>
      <c r="J247" s="109" t="str">
        <f>IFERROR(VLOOKUP(G247,女子登録②!$P$2:$V$101,5,FALSE),"0")</f>
        <v>0</v>
      </c>
      <c r="K247" s="109" t="str">
        <f>IFERROR(VLOOKUP(G247,女子登録②!$P$2:$V$101,7,FALSE),"0")</f>
        <v>0</v>
      </c>
      <c r="L247" s="108">
        <v>2</v>
      </c>
      <c r="M247" s="108" t="str">
        <f>IFERROR(VLOOKUP(G247,女子登録②!$P$2:$V$101,3,FALSE),"0")</f>
        <v>0</v>
      </c>
      <c r="N247" s="108" t="str">
        <f>IFERROR(VLOOKUP(G247,女子登録②!$P$2:$V$101,6,FALSE),"0")</f>
        <v>0</v>
      </c>
      <c r="O247" s="178"/>
      <c r="P247" s="110" t="s">
        <v>256</v>
      </c>
      <c r="Q247" s="178"/>
      <c r="R247" s="108" t="str">
        <f>IFERROR(VLOOKUP(A247,種目!$C$30:$D$56,2,FALSE),"0")</f>
        <v>0</v>
      </c>
      <c r="S247" s="108">
        <f>入力シート③!J43</f>
        <v>0</v>
      </c>
      <c r="T247" s="110">
        <v>0</v>
      </c>
      <c r="U247" s="110">
        <v>2</v>
      </c>
      <c r="V247" s="108">
        <f>入力シート③!$B$1</f>
        <v>0</v>
      </c>
    </row>
    <row r="248" spans="1:22" ht="12.95" customHeight="1">
      <c r="A248" s="4">
        <f>入力シート③!I44</f>
        <v>0</v>
      </c>
      <c r="B248" s="108" t="str">
        <f t="shared" si="14"/>
        <v>0</v>
      </c>
      <c r="C248" s="108" t="str">
        <f>IFERROR(VLOOKUP(入力シート③!$B$1,所属!$B$2:$C$56,2,FALSE),"0")</f>
        <v>0</v>
      </c>
      <c r="D248" s="178"/>
      <c r="E248" s="178"/>
      <c r="F248" s="108" t="str">
        <f>入力シート③!G44</f>
        <v/>
      </c>
      <c r="G248" s="108">
        <f>入力シート③!H44</f>
        <v>0</v>
      </c>
      <c r="H248" s="109" t="str">
        <f>IFERROR(VLOOKUP(G248,女子登録②!$P$2:$V$101,4,FALSE),"0")</f>
        <v>0</v>
      </c>
      <c r="I248" s="108">
        <f t="shared" si="16"/>
        <v>0</v>
      </c>
      <c r="J248" s="109" t="str">
        <f>IFERROR(VLOOKUP(G248,女子登録②!$P$2:$V$101,5,FALSE),"0")</f>
        <v>0</v>
      </c>
      <c r="K248" s="109" t="str">
        <f>IFERROR(VLOOKUP(G248,女子登録②!$P$2:$V$101,7,FALSE),"0")</f>
        <v>0</v>
      </c>
      <c r="L248" s="108">
        <v>2</v>
      </c>
      <c r="M248" s="108" t="str">
        <f>IFERROR(VLOOKUP(G248,女子登録②!$P$2:$V$101,3,FALSE),"0")</f>
        <v>0</v>
      </c>
      <c r="N248" s="108" t="str">
        <f>IFERROR(VLOOKUP(G248,女子登録②!$P$2:$V$101,6,FALSE),"0")</f>
        <v>0</v>
      </c>
      <c r="O248" s="178"/>
      <c r="P248" s="110" t="s">
        <v>256</v>
      </c>
      <c r="Q248" s="178"/>
      <c r="R248" s="108" t="str">
        <f>IFERROR(VLOOKUP(A248,種目!$C$30:$D$56,2,FALSE),"0")</f>
        <v>0</v>
      </c>
      <c r="S248" s="108">
        <f>入力シート③!J44</f>
        <v>0</v>
      </c>
      <c r="T248" s="110">
        <v>0</v>
      </c>
      <c r="U248" s="110">
        <v>2</v>
      </c>
      <c r="V248" s="108">
        <f>入力シート③!$B$1</f>
        <v>0</v>
      </c>
    </row>
    <row r="249" spans="1:22" ht="12.95" customHeight="1">
      <c r="A249" s="4">
        <f>入力シート③!I45</f>
        <v>0</v>
      </c>
      <c r="B249" s="108" t="str">
        <f t="shared" si="14"/>
        <v>0</v>
      </c>
      <c r="C249" s="108" t="str">
        <f>IFERROR(VLOOKUP(入力シート③!$B$1,所属!$B$2:$C$56,2,FALSE),"0")</f>
        <v>0</v>
      </c>
      <c r="D249" s="178"/>
      <c r="E249" s="178"/>
      <c r="F249" s="108" t="str">
        <f>入力シート③!G45</f>
        <v/>
      </c>
      <c r="G249" s="108">
        <f>入力シート③!H45</f>
        <v>0</v>
      </c>
      <c r="H249" s="109" t="str">
        <f>IFERROR(VLOOKUP(G249,女子登録②!$P$2:$V$101,4,FALSE),"0")</f>
        <v>0</v>
      </c>
      <c r="I249" s="108">
        <f t="shared" si="16"/>
        <v>0</v>
      </c>
      <c r="J249" s="109" t="str">
        <f>IFERROR(VLOOKUP(G249,女子登録②!$P$2:$V$101,5,FALSE),"0")</f>
        <v>0</v>
      </c>
      <c r="K249" s="109" t="str">
        <f>IFERROR(VLOOKUP(G249,女子登録②!$P$2:$V$101,7,FALSE),"0")</f>
        <v>0</v>
      </c>
      <c r="L249" s="108">
        <v>2</v>
      </c>
      <c r="M249" s="108" t="str">
        <f>IFERROR(VLOOKUP(G249,女子登録②!$P$2:$V$101,3,FALSE),"0")</f>
        <v>0</v>
      </c>
      <c r="N249" s="108" t="str">
        <f>IFERROR(VLOOKUP(G249,女子登録②!$P$2:$V$101,6,FALSE),"0")</f>
        <v>0</v>
      </c>
      <c r="O249" s="178"/>
      <c r="P249" s="110" t="s">
        <v>256</v>
      </c>
      <c r="Q249" s="178"/>
      <c r="R249" s="108" t="str">
        <f>IFERROR(VLOOKUP(A249,種目!$C$30:$D$56,2,FALSE),"0")</f>
        <v>0</v>
      </c>
      <c r="S249" s="108">
        <f>入力シート③!J45</f>
        <v>0</v>
      </c>
      <c r="T249" s="110">
        <v>0</v>
      </c>
      <c r="U249" s="110">
        <v>2</v>
      </c>
      <c r="V249" s="108">
        <f>入力シート③!$B$1</f>
        <v>0</v>
      </c>
    </row>
    <row r="250" spans="1:22" ht="12.95" customHeight="1">
      <c r="A250" s="4">
        <f>入力シート③!I46</f>
        <v>0</v>
      </c>
      <c r="B250" s="108" t="str">
        <f t="shared" si="14"/>
        <v>0</v>
      </c>
      <c r="C250" s="108" t="str">
        <f>IFERROR(VLOOKUP(入力シート③!$B$1,所属!$B$2:$C$56,2,FALSE),"0")</f>
        <v>0</v>
      </c>
      <c r="D250" s="178"/>
      <c r="E250" s="178"/>
      <c r="F250" s="108" t="str">
        <f>入力シート③!G46</f>
        <v/>
      </c>
      <c r="G250" s="108">
        <f>入力シート③!H46</f>
        <v>0</v>
      </c>
      <c r="H250" s="109" t="str">
        <f>IFERROR(VLOOKUP(G250,女子登録②!$P$2:$V$101,4,FALSE),"0")</f>
        <v>0</v>
      </c>
      <c r="I250" s="108">
        <f t="shared" si="16"/>
        <v>0</v>
      </c>
      <c r="J250" s="109" t="str">
        <f>IFERROR(VLOOKUP(G250,女子登録②!$P$2:$V$101,5,FALSE),"0")</f>
        <v>0</v>
      </c>
      <c r="K250" s="109" t="str">
        <f>IFERROR(VLOOKUP(G250,女子登録②!$P$2:$V$101,7,FALSE),"0")</f>
        <v>0</v>
      </c>
      <c r="L250" s="108">
        <v>2</v>
      </c>
      <c r="M250" s="108" t="str">
        <f>IFERROR(VLOOKUP(G250,女子登録②!$P$2:$V$101,3,FALSE),"0")</f>
        <v>0</v>
      </c>
      <c r="N250" s="108" t="str">
        <f>IFERROR(VLOOKUP(G250,女子登録②!$P$2:$V$101,6,FALSE),"0")</f>
        <v>0</v>
      </c>
      <c r="O250" s="178"/>
      <c r="P250" s="110" t="s">
        <v>256</v>
      </c>
      <c r="Q250" s="178"/>
      <c r="R250" s="108" t="str">
        <f>IFERROR(VLOOKUP(A250,種目!$C$30:$D$56,2,FALSE),"0")</f>
        <v>0</v>
      </c>
      <c r="S250" s="108">
        <f>入力シート③!J46</f>
        <v>0</v>
      </c>
      <c r="T250" s="110">
        <v>0</v>
      </c>
      <c r="U250" s="110">
        <v>2</v>
      </c>
      <c r="V250" s="108">
        <f>入力シート③!$B$1</f>
        <v>0</v>
      </c>
    </row>
    <row r="251" spans="1:22" ht="12.95" customHeight="1">
      <c r="A251" s="4">
        <f>入力シート③!I47</f>
        <v>0</v>
      </c>
      <c r="B251" s="108" t="str">
        <f t="shared" si="14"/>
        <v>0</v>
      </c>
      <c r="C251" s="108" t="str">
        <f>IFERROR(VLOOKUP(入力シート③!$B$1,所属!$B$2:$C$56,2,FALSE),"0")</f>
        <v>0</v>
      </c>
      <c r="D251" s="178"/>
      <c r="E251" s="178"/>
      <c r="F251" s="108" t="str">
        <f>入力シート③!G47</f>
        <v/>
      </c>
      <c r="G251" s="108">
        <f>入力シート③!H47</f>
        <v>0</v>
      </c>
      <c r="H251" s="109" t="str">
        <f>IFERROR(VLOOKUP(G251,女子登録②!$P$2:$V$101,4,FALSE),"0")</f>
        <v>0</v>
      </c>
      <c r="I251" s="108">
        <f t="shared" si="16"/>
        <v>0</v>
      </c>
      <c r="J251" s="109" t="str">
        <f>IFERROR(VLOOKUP(G251,女子登録②!$P$2:$V$101,5,FALSE),"0")</f>
        <v>0</v>
      </c>
      <c r="K251" s="109" t="str">
        <f>IFERROR(VLOOKUP(G251,女子登録②!$P$2:$V$101,7,FALSE),"0")</f>
        <v>0</v>
      </c>
      <c r="L251" s="108">
        <v>2</v>
      </c>
      <c r="M251" s="108" t="str">
        <f>IFERROR(VLOOKUP(G251,女子登録②!$P$2:$V$101,3,FALSE),"0")</f>
        <v>0</v>
      </c>
      <c r="N251" s="108" t="str">
        <f>IFERROR(VLOOKUP(G251,女子登録②!$P$2:$V$101,6,FALSE),"0")</f>
        <v>0</v>
      </c>
      <c r="O251" s="178"/>
      <c r="P251" s="110" t="s">
        <v>256</v>
      </c>
      <c r="Q251" s="178"/>
      <c r="R251" s="108" t="str">
        <f>IFERROR(VLOOKUP(A251,種目!$C$30:$D$56,2,FALSE),"0")</f>
        <v>0</v>
      </c>
      <c r="S251" s="108">
        <f>入力シート③!J47</f>
        <v>0</v>
      </c>
      <c r="T251" s="110">
        <v>0</v>
      </c>
      <c r="U251" s="110">
        <v>2</v>
      </c>
      <c r="V251" s="108">
        <f>入力シート③!$B$1</f>
        <v>0</v>
      </c>
    </row>
    <row r="252" spans="1:22" ht="12.95" customHeight="1">
      <c r="A252" s="4">
        <f>入力シート③!I48</f>
        <v>0</v>
      </c>
      <c r="B252" s="108" t="str">
        <f t="shared" si="14"/>
        <v>0</v>
      </c>
      <c r="C252" s="108" t="str">
        <f>IFERROR(VLOOKUP(入力シート③!$B$1,所属!$B$2:$C$56,2,FALSE),"0")</f>
        <v>0</v>
      </c>
      <c r="D252" s="178"/>
      <c r="E252" s="178"/>
      <c r="F252" s="108" t="str">
        <f>入力シート③!G48</f>
        <v/>
      </c>
      <c r="G252" s="108">
        <f>入力シート③!H48</f>
        <v>0</v>
      </c>
      <c r="H252" s="109" t="str">
        <f>IFERROR(VLOOKUP(G252,女子登録②!$P$2:$V$101,4,FALSE),"0")</f>
        <v>0</v>
      </c>
      <c r="I252" s="108">
        <f t="shared" si="16"/>
        <v>0</v>
      </c>
      <c r="J252" s="109" t="str">
        <f>IFERROR(VLOOKUP(G252,女子登録②!$P$2:$V$101,5,FALSE),"0")</f>
        <v>0</v>
      </c>
      <c r="K252" s="109" t="str">
        <f>IFERROR(VLOOKUP(G252,女子登録②!$P$2:$V$101,7,FALSE),"0")</f>
        <v>0</v>
      </c>
      <c r="L252" s="108">
        <v>2</v>
      </c>
      <c r="M252" s="108" t="str">
        <f>IFERROR(VLOOKUP(G252,女子登録②!$P$2:$V$101,3,FALSE),"0")</f>
        <v>0</v>
      </c>
      <c r="N252" s="108" t="str">
        <f>IFERROR(VLOOKUP(G252,女子登録②!$P$2:$V$101,6,FALSE),"0")</f>
        <v>0</v>
      </c>
      <c r="O252" s="178"/>
      <c r="P252" s="110" t="s">
        <v>256</v>
      </c>
      <c r="Q252" s="178"/>
      <c r="R252" s="108" t="str">
        <f>IFERROR(VLOOKUP(A252,種目!$C$30:$D$56,2,FALSE),"0")</f>
        <v>0</v>
      </c>
      <c r="S252" s="108">
        <f>入力シート③!J48</f>
        <v>0</v>
      </c>
      <c r="T252" s="110">
        <v>0</v>
      </c>
      <c r="U252" s="110">
        <v>2</v>
      </c>
      <c r="V252" s="108">
        <f>入力シート③!$B$1</f>
        <v>0</v>
      </c>
    </row>
    <row r="253" spans="1:22" ht="12.95" customHeight="1">
      <c r="A253" s="4">
        <f>入力シート③!I49</f>
        <v>0</v>
      </c>
      <c r="B253" s="108" t="str">
        <f t="shared" si="14"/>
        <v>0</v>
      </c>
      <c r="C253" s="108" t="str">
        <f>IFERROR(VLOOKUP(入力シート③!$B$1,所属!$B$2:$C$56,2,FALSE),"0")</f>
        <v>0</v>
      </c>
      <c r="D253" s="178"/>
      <c r="E253" s="178"/>
      <c r="F253" s="108" t="str">
        <f>入力シート③!G49</f>
        <v/>
      </c>
      <c r="G253" s="108">
        <f>入力シート③!H49</f>
        <v>0</v>
      </c>
      <c r="H253" s="109" t="str">
        <f>IFERROR(VLOOKUP(G253,女子登録②!$P$2:$V$101,4,FALSE),"0")</f>
        <v>0</v>
      </c>
      <c r="I253" s="108">
        <f t="shared" si="16"/>
        <v>0</v>
      </c>
      <c r="J253" s="109" t="str">
        <f>IFERROR(VLOOKUP(G253,女子登録②!$P$2:$V$101,5,FALSE),"0")</f>
        <v>0</v>
      </c>
      <c r="K253" s="109" t="str">
        <f>IFERROR(VLOOKUP(G253,女子登録②!$P$2:$V$101,7,FALSE),"0")</f>
        <v>0</v>
      </c>
      <c r="L253" s="108">
        <v>2</v>
      </c>
      <c r="M253" s="108" t="str">
        <f>IFERROR(VLOOKUP(G253,女子登録②!$P$2:$V$101,3,FALSE),"0")</f>
        <v>0</v>
      </c>
      <c r="N253" s="108" t="str">
        <f>IFERROR(VLOOKUP(G253,女子登録②!$P$2:$V$101,6,FALSE),"0")</f>
        <v>0</v>
      </c>
      <c r="O253" s="178"/>
      <c r="P253" s="110" t="s">
        <v>256</v>
      </c>
      <c r="Q253" s="178"/>
      <c r="R253" s="108" t="str">
        <f>IFERROR(VLOOKUP(A253,種目!$C$30:$D$56,2,FALSE),"0")</f>
        <v>0</v>
      </c>
      <c r="S253" s="108">
        <f>入力シート③!J49</f>
        <v>0</v>
      </c>
      <c r="T253" s="110">
        <v>0</v>
      </c>
      <c r="U253" s="110">
        <v>2</v>
      </c>
      <c r="V253" s="108">
        <f>入力シート③!$B$1</f>
        <v>0</v>
      </c>
    </row>
    <row r="254" spans="1:22" ht="12.95" customHeight="1">
      <c r="A254" s="4">
        <f>入力シート③!I50</f>
        <v>0</v>
      </c>
      <c r="B254" s="108" t="str">
        <f t="shared" si="14"/>
        <v>0</v>
      </c>
      <c r="C254" s="108" t="str">
        <f>IFERROR(VLOOKUP(入力シート③!$B$1,所属!$B$2:$C$56,2,FALSE),"0")</f>
        <v>0</v>
      </c>
      <c r="D254" s="178"/>
      <c r="E254" s="178"/>
      <c r="F254" s="108" t="str">
        <f>入力シート③!G50</f>
        <v/>
      </c>
      <c r="G254" s="108">
        <f>入力シート③!H50</f>
        <v>0</v>
      </c>
      <c r="H254" s="109" t="str">
        <f>IFERROR(VLOOKUP(G254,女子登録②!$P$2:$V$101,4,FALSE),"0")</f>
        <v>0</v>
      </c>
      <c r="I254" s="108">
        <f t="shared" si="16"/>
        <v>0</v>
      </c>
      <c r="J254" s="109" t="str">
        <f>IFERROR(VLOOKUP(G254,女子登録②!$P$2:$V$101,5,FALSE),"0")</f>
        <v>0</v>
      </c>
      <c r="K254" s="109" t="str">
        <f>IFERROR(VLOOKUP(G254,女子登録②!$P$2:$V$101,7,FALSE),"0")</f>
        <v>0</v>
      </c>
      <c r="L254" s="108">
        <v>2</v>
      </c>
      <c r="M254" s="108" t="str">
        <f>IFERROR(VLOOKUP(G254,女子登録②!$P$2:$V$101,3,FALSE),"0")</f>
        <v>0</v>
      </c>
      <c r="N254" s="108" t="str">
        <f>IFERROR(VLOOKUP(G254,女子登録②!$P$2:$V$101,6,FALSE),"0")</f>
        <v>0</v>
      </c>
      <c r="O254" s="178"/>
      <c r="P254" s="110" t="s">
        <v>256</v>
      </c>
      <c r="Q254" s="178"/>
      <c r="R254" s="108" t="str">
        <f>IFERROR(VLOOKUP(A254,種目!$C$30:$D$56,2,FALSE),"0")</f>
        <v>0</v>
      </c>
      <c r="S254" s="108">
        <f>入力シート③!J50</f>
        <v>0</v>
      </c>
      <c r="T254" s="110">
        <v>0</v>
      </c>
      <c r="U254" s="110">
        <v>2</v>
      </c>
      <c r="V254" s="108">
        <f>入力シート③!$B$1</f>
        <v>0</v>
      </c>
    </row>
    <row r="255" spans="1:22" ht="12.95" customHeight="1">
      <c r="A255" s="4">
        <f>入力シート③!I51</f>
        <v>0</v>
      </c>
      <c r="B255" s="108" t="str">
        <f t="shared" si="14"/>
        <v>0</v>
      </c>
      <c r="C255" s="108" t="str">
        <f>IFERROR(VLOOKUP(入力シート③!$B$1,所属!$B$2:$C$56,2,FALSE),"0")</f>
        <v>0</v>
      </c>
      <c r="D255" s="178"/>
      <c r="E255" s="178"/>
      <c r="F255" s="108" t="str">
        <f>入力シート③!G51</f>
        <v/>
      </c>
      <c r="G255" s="108">
        <f>入力シート③!H51</f>
        <v>0</v>
      </c>
      <c r="H255" s="109" t="str">
        <f>IFERROR(VLOOKUP(G255,女子登録②!$P$2:$V$101,4,FALSE),"0")</f>
        <v>0</v>
      </c>
      <c r="I255" s="108">
        <f t="shared" si="16"/>
        <v>0</v>
      </c>
      <c r="J255" s="109" t="str">
        <f>IFERROR(VLOOKUP(G255,女子登録②!$P$2:$V$101,5,FALSE),"0")</f>
        <v>0</v>
      </c>
      <c r="K255" s="109" t="str">
        <f>IFERROR(VLOOKUP(G255,女子登録②!$P$2:$V$101,7,FALSE),"0")</f>
        <v>0</v>
      </c>
      <c r="L255" s="108">
        <v>2</v>
      </c>
      <c r="M255" s="108" t="str">
        <f>IFERROR(VLOOKUP(G255,女子登録②!$P$2:$V$101,3,FALSE),"0")</f>
        <v>0</v>
      </c>
      <c r="N255" s="108" t="str">
        <f>IFERROR(VLOOKUP(G255,女子登録②!$P$2:$V$101,6,FALSE),"0")</f>
        <v>0</v>
      </c>
      <c r="O255" s="178"/>
      <c r="P255" s="110" t="s">
        <v>256</v>
      </c>
      <c r="Q255" s="178"/>
      <c r="R255" s="108" t="str">
        <f>IFERROR(VLOOKUP(A255,種目!$C$30:$D$56,2,FALSE),"0")</f>
        <v>0</v>
      </c>
      <c r="S255" s="108">
        <f>入力シート③!J51</f>
        <v>0</v>
      </c>
      <c r="T255" s="110">
        <v>0</v>
      </c>
      <c r="U255" s="110">
        <v>2</v>
      </c>
      <c r="V255" s="108">
        <f>入力シート③!$B$1</f>
        <v>0</v>
      </c>
    </row>
    <row r="256" spans="1:22" ht="12.95" customHeight="1">
      <c r="A256" s="4">
        <f>入力シート③!I52</f>
        <v>0</v>
      </c>
      <c r="B256" s="108" t="str">
        <f t="shared" si="14"/>
        <v>0</v>
      </c>
      <c r="C256" s="108" t="str">
        <f>IFERROR(VLOOKUP(入力シート③!$B$1,所属!$B$2:$C$56,2,FALSE),"0")</f>
        <v>0</v>
      </c>
      <c r="D256" s="178"/>
      <c r="E256" s="178"/>
      <c r="F256" s="108" t="str">
        <f>入力シート③!G52</f>
        <v/>
      </c>
      <c r="G256" s="108">
        <f>入力シート③!H52</f>
        <v>0</v>
      </c>
      <c r="H256" s="109" t="str">
        <f>IFERROR(VLOOKUP(G256,女子登録②!$P$2:$V$101,4,FALSE),"0")</f>
        <v>0</v>
      </c>
      <c r="I256" s="108">
        <f t="shared" si="16"/>
        <v>0</v>
      </c>
      <c r="J256" s="109" t="str">
        <f>IFERROR(VLOOKUP(G256,女子登録②!$P$2:$V$101,5,FALSE),"0")</f>
        <v>0</v>
      </c>
      <c r="K256" s="109" t="str">
        <f>IFERROR(VLOOKUP(G256,女子登録②!$P$2:$V$101,7,FALSE),"0")</f>
        <v>0</v>
      </c>
      <c r="L256" s="108">
        <v>2</v>
      </c>
      <c r="M256" s="108" t="str">
        <f>IFERROR(VLOOKUP(G256,女子登録②!$P$2:$V$101,3,FALSE),"0")</f>
        <v>0</v>
      </c>
      <c r="N256" s="108" t="str">
        <f>IFERROR(VLOOKUP(G256,女子登録②!$P$2:$V$101,6,FALSE),"0")</f>
        <v>0</v>
      </c>
      <c r="O256" s="178"/>
      <c r="P256" s="110" t="s">
        <v>256</v>
      </c>
      <c r="Q256" s="178"/>
      <c r="R256" s="108" t="str">
        <f>IFERROR(VLOOKUP(A256,種目!$C$30:$D$56,2,FALSE),"0")</f>
        <v>0</v>
      </c>
      <c r="S256" s="108">
        <f>入力シート③!J52</f>
        <v>0</v>
      </c>
      <c r="T256" s="110">
        <v>0</v>
      </c>
      <c r="U256" s="110">
        <v>2</v>
      </c>
      <c r="V256" s="108">
        <f>入力シート③!$B$1</f>
        <v>0</v>
      </c>
    </row>
    <row r="257" spans="1:22" ht="12.95" customHeight="1">
      <c r="A257" s="4">
        <f>入力シート③!I53</f>
        <v>0</v>
      </c>
      <c r="B257" s="108" t="str">
        <f t="shared" si="14"/>
        <v>0</v>
      </c>
      <c r="C257" s="108" t="str">
        <f>IFERROR(VLOOKUP(入力シート③!$B$1,所属!$B$2:$C$56,2,FALSE),"0")</f>
        <v>0</v>
      </c>
      <c r="D257" s="178"/>
      <c r="E257" s="178"/>
      <c r="F257" s="108" t="str">
        <f>入力シート③!G53</f>
        <v/>
      </c>
      <c r="G257" s="108">
        <f>入力シート③!H53</f>
        <v>0</v>
      </c>
      <c r="H257" s="109" t="str">
        <f>IFERROR(VLOOKUP(G257,女子登録②!$P$2:$V$101,4,FALSE),"0")</f>
        <v>0</v>
      </c>
      <c r="I257" s="108">
        <f t="shared" si="16"/>
        <v>0</v>
      </c>
      <c r="J257" s="109" t="str">
        <f>IFERROR(VLOOKUP(G257,女子登録②!$P$2:$V$101,5,FALSE),"0")</f>
        <v>0</v>
      </c>
      <c r="K257" s="109" t="str">
        <f>IFERROR(VLOOKUP(G257,女子登録②!$P$2:$V$101,7,FALSE),"0")</f>
        <v>0</v>
      </c>
      <c r="L257" s="108">
        <v>2</v>
      </c>
      <c r="M257" s="108" t="str">
        <f>IFERROR(VLOOKUP(G257,女子登録②!$P$2:$V$101,3,FALSE),"0")</f>
        <v>0</v>
      </c>
      <c r="N257" s="108" t="str">
        <f>IFERROR(VLOOKUP(G257,女子登録②!$P$2:$V$101,6,FALSE),"0")</f>
        <v>0</v>
      </c>
      <c r="O257" s="178"/>
      <c r="P257" s="110" t="s">
        <v>256</v>
      </c>
      <c r="Q257" s="178"/>
      <c r="R257" s="108" t="str">
        <f>IFERROR(VLOOKUP(A257,種目!$C$30:$D$56,2,FALSE),"0")</f>
        <v>0</v>
      </c>
      <c r="S257" s="108">
        <f>入力シート③!J53</f>
        <v>0</v>
      </c>
      <c r="T257" s="110">
        <v>0</v>
      </c>
      <c r="U257" s="110">
        <v>2</v>
      </c>
      <c r="V257" s="108">
        <f>入力シート③!$B$1</f>
        <v>0</v>
      </c>
    </row>
    <row r="258" spans="1:22" ht="12.95" customHeight="1">
      <c r="A258" s="4">
        <f>入力シート③!I54</f>
        <v>0</v>
      </c>
      <c r="B258" s="108" t="str">
        <f t="shared" si="14"/>
        <v>0</v>
      </c>
      <c r="C258" s="108" t="str">
        <f>IFERROR(VLOOKUP(入力シート③!$B$1,所属!$B$2:$C$56,2,FALSE),"0")</f>
        <v>0</v>
      </c>
      <c r="D258" s="178"/>
      <c r="E258" s="178"/>
      <c r="F258" s="108" t="str">
        <f>入力シート③!G54</f>
        <v/>
      </c>
      <c r="G258" s="108">
        <f>入力シート③!H54</f>
        <v>0</v>
      </c>
      <c r="H258" s="109" t="str">
        <f>IFERROR(VLOOKUP(G258,女子登録②!$P$2:$V$101,4,FALSE),"0")</f>
        <v>0</v>
      </c>
      <c r="I258" s="108">
        <f t="shared" si="16"/>
        <v>0</v>
      </c>
      <c r="J258" s="109" t="str">
        <f>IFERROR(VLOOKUP(G258,女子登録②!$P$2:$V$101,5,FALSE),"0")</f>
        <v>0</v>
      </c>
      <c r="K258" s="109" t="str">
        <f>IFERROR(VLOOKUP(G258,女子登録②!$P$2:$V$101,7,FALSE),"0")</f>
        <v>0</v>
      </c>
      <c r="L258" s="108">
        <v>2</v>
      </c>
      <c r="M258" s="108" t="str">
        <f>IFERROR(VLOOKUP(G258,女子登録②!$P$2:$V$101,3,FALSE),"0")</f>
        <v>0</v>
      </c>
      <c r="N258" s="108" t="str">
        <f>IFERROR(VLOOKUP(G258,女子登録②!$P$2:$V$101,6,FALSE),"0")</f>
        <v>0</v>
      </c>
      <c r="O258" s="178"/>
      <c r="P258" s="110" t="s">
        <v>256</v>
      </c>
      <c r="Q258" s="178"/>
      <c r="R258" s="108" t="str">
        <f>IFERROR(VLOOKUP(A258,種目!$C$30:$D$56,2,FALSE),"0")</f>
        <v>0</v>
      </c>
      <c r="S258" s="108">
        <f>入力シート③!J54</f>
        <v>0</v>
      </c>
      <c r="T258" s="110">
        <v>0</v>
      </c>
      <c r="U258" s="110">
        <v>2</v>
      </c>
      <c r="V258" s="108">
        <f>入力シート③!$B$1</f>
        <v>0</v>
      </c>
    </row>
    <row r="259" spans="1:22" ht="12.95" customHeight="1">
      <c r="A259" s="4">
        <f>入力シート③!I55</f>
        <v>0</v>
      </c>
      <c r="B259" s="108" t="str">
        <f t="shared" si="14"/>
        <v>0</v>
      </c>
      <c r="C259" s="108" t="str">
        <f>IFERROR(VLOOKUP(入力シート③!$B$1,所属!$B$2:$C$56,2,FALSE),"0")</f>
        <v>0</v>
      </c>
      <c r="D259" s="178"/>
      <c r="E259" s="178"/>
      <c r="F259" s="108" t="str">
        <f>入力シート③!G55</f>
        <v/>
      </c>
      <c r="G259" s="108">
        <f>入力シート③!H55</f>
        <v>0</v>
      </c>
      <c r="H259" s="109" t="str">
        <f>IFERROR(VLOOKUP(G259,女子登録②!$P$2:$V$101,4,FALSE),"0")</f>
        <v>0</v>
      </c>
      <c r="I259" s="108">
        <f t="shared" si="16"/>
        <v>0</v>
      </c>
      <c r="J259" s="109" t="str">
        <f>IFERROR(VLOOKUP(G259,女子登録②!$P$2:$V$101,5,FALSE),"0")</f>
        <v>0</v>
      </c>
      <c r="K259" s="109" t="str">
        <f>IFERROR(VLOOKUP(G259,女子登録②!$P$2:$V$101,7,FALSE),"0")</f>
        <v>0</v>
      </c>
      <c r="L259" s="108">
        <v>2</v>
      </c>
      <c r="M259" s="108" t="str">
        <f>IFERROR(VLOOKUP(G259,女子登録②!$P$2:$V$101,3,FALSE),"0")</f>
        <v>0</v>
      </c>
      <c r="N259" s="108" t="str">
        <f>IFERROR(VLOOKUP(G259,女子登録②!$P$2:$V$101,6,FALSE),"0")</f>
        <v>0</v>
      </c>
      <c r="O259" s="178"/>
      <c r="P259" s="110" t="s">
        <v>256</v>
      </c>
      <c r="Q259" s="178"/>
      <c r="R259" s="108" t="str">
        <f>IFERROR(VLOOKUP(A259,種目!$C$30:$D$56,2,FALSE),"0")</f>
        <v>0</v>
      </c>
      <c r="S259" s="108">
        <f>入力シート③!J55</f>
        <v>0</v>
      </c>
      <c r="T259" s="110">
        <v>0</v>
      </c>
      <c r="U259" s="110">
        <v>2</v>
      </c>
      <c r="V259" s="108">
        <f>入力シート③!$B$1</f>
        <v>0</v>
      </c>
    </row>
    <row r="260" spans="1:22" ht="12.95" customHeight="1">
      <c r="A260" s="4">
        <f>入力シート③!I56</f>
        <v>0</v>
      </c>
      <c r="B260" s="108" t="str">
        <f t="shared" si="14"/>
        <v>0</v>
      </c>
      <c r="C260" s="108" t="str">
        <f>IFERROR(VLOOKUP(入力シート③!$B$1,所属!$B$2:$C$56,2,FALSE),"0")</f>
        <v>0</v>
      </c>
      <c r="D260" s="178"/>
      <c r="E260" s="178"/>
      <c r="F260" s="108" t="str">
        <f>入力シート③!G56</f>
        <v/>
      </c>
      <c r="G260" s="108">
        <f>入力シート③!H56</f>
        <v>0</v>
      </c>
      <c r="H260" s="109" t="str">
        <f>IFERROR(VLOOKUP(G260,女子登録②!$P$2:$V$101,4,FALSE),"0")</f>
        <v>0</v>
      </c>
      <c r="I260" s="108">
        <f t="shared" si="16"/>
        <v>0</v>
      </c>
      <c r="J260" s="109" t="str">
        <f>IFERROR(VLOOKUP(G260,女子登録②!$P$2:$V$101,5,FALSE),"0")</f>
        <v>0</v>
      </c>
      <c r="K260" s="109" t="str">
        <f>IFERROR(VLOOKUP(G260,女子登録②!$P$2:$V$101,7,FALSE),"0")</f>
        <v>0</v>
      </c>
      <c r="L260" s="108">
        <v>2</v>
      </c>
      <c r="M260" s="108" t="str">
        <f>IFERROR(VLOOKUP(G260,女子登録②!$P$2:$V$101,3,FALSE),"0")</f>
        <v>0</v>
      </c>
      <c r="N260" s="108" t="str">
        <f>IFERROR(VLOOKUP(G260,女子登録②!$P$2:$V$101,6,FALSE),"0")</f>
        <v>0</v>
      </c>
      <c r="O260" s="178"/>
      <c r="P260" s="110" t="s">
        <v>256</v>
      </c>
      <c r="Q260" s="178"/>
      <c r="R260" s="108" t="str">
        <f>IFERROR(VLOOKUP(A260,種目!$C$30:$D$56,2,FALSE),"0")</f>
        <v>0</v>
      </c>
      <c r="S260" s="108">
        <f>入力シート③!J56</f>
        <v>0</v>
      </c>
      <c r="T260" s="110">
        <v>0</v>
      </c>
      <c r="U260" s="110">
        <v>2</v>
      </c>
      <c r="V260" s="108">
        <f>入力シート③!$B$1</f>
        <v>0</v>
      </c>
    </row>
    <row r="261" spans="1:22" ht="12.95" customHeight="1">
      <c r="A261" s="4">
        <f>入力シート③!I57</f>
        <v>0</v>
      </c>
      <c r="B261" s="108" t="str">
        <f t="shared" si="14"/>
        <v>0</v>
      </c>
      <c r="C261" s="108" t="str">
        <f>IFERROR(VLOOKUP(入力シート③!$B$1,所属!$B$2:$C$56,2,FALSE),"0")</f>
        <v>0</v>
      </c>
      <c r="D261" s="178"/>
      <c r="E261" s="178"/>
      <c r="F261" s="108" t="str">
        <f>入力シート③!G57</f>
        <v/>
      </c>
      <c r="G261" s="108">
        <f>入力シート③!H57</f>
        <v>0</v>
      </c>
      <c r="H261" s="109" t="str">
        <f>IFERROR(VLOOKUP(G261,女子登録②!$P$2:$V$101,4,FALSE),"0")</f>
        <v>0</v>
      </c>
      <c r="I261" s="108">
        <f t="shared" si="16"/>
        <v>0</v>
      </c>
      <c r="J261" s="109" t="str">
        <f>IFERROR(VLOOKUP(G261,女子登録②!$P$2:$V$101,5,FALSE),"0")</f>
        <v>0</v>
      </c>
      <c r="K261" s="109" t="str">
        <f>IFERROR(VLOOKUP(G261,女子登録②!$P$2:$V$101,7,FALSE),"0")</f>
        <v>0</v>
      </c>
      <c r="L261" s="108">
        <v>2</v>
      </c>
      <c r="M261" s="108" t="str">
        <f>IFERROR(VLOOKUP(G261,女子登録②!$P$2:$V$101,3,FALSE),"0")</f>
        <v>0</v>
      </c>
      <c r="N261" s="108" t="str">
        <f>IFERROR(VLOOKUP(G261,女子登録②!$P$2:$V$101,6,FALSE),"0")</f>
        <v>0</v>
      </c>
      <c r="O261" s="178"/>
      <c r="P261" s="110" t="s">
        <v>256</v>
      </c>
      <c r="Q261" s="178"/>
      <c r="R261" s="108" t="str">
        <f>IFERROR(VLOOKUP(A261,種目!$C$30:$D$56,2,FALSE),"0")</f>
        <v>0</v>
      </c>
      <c r="S261" s="108">
        <f>入力シート③!J57</f>
        <v>0</v>
      </c>
      <c r="T261" s="110">
        <v>0</v>
      </c>
      <c r="U261" s="110">
        <v>2</v>
      </c>
      <c r="V261" s="108">
        <f>入力シート③!$B$1</f>
        <v>0</v>
      </c>
    </row>
    <row r="262" spans="1:22" ht="12.95" customHeight="1">
      <c r="A262" s="4">
        <f>入力シート③!I58</f>
        <v>0</v>
      </c>
      <c r="B262" s="108" t="str">
        <f t="shared" si="14"/>
        <v>0</v>
      </c>
      <c r="C262" s="108" t="str">
        <f>IFERROR(VLOOKUP(入力シート③!$B$1,所属!$B$2:$C$56,2,FALSE),"0")</f>
        <v>0</v>
      </c>
      <c r="D262" s="178"/>
      <c r="E262" s="178"/>
      <c r="F262" s="108" t="str">
        <f>入力シート③!G58</f>
        <v/>
      </c>
      <c r="G262" s="108">
        <f>入力シート③!H58</f>
        <v>0</v>
      </c>
      <c r="H262" s="109" t="str">
        <f>IFERROR(VLOOKUP(G262,女子登録②!$P$2:$V$101,4,FALSE),"0")</f>
        <v>0</v>
      </c>
      <c r="I262" s="108">
        <f t="shared" si="16"/>
        <v>0</v>
      </c>
      <c r="J262" s="109" t="str">
        <f>IFERROR(VLOOKUP(G262,女子登録②!$P$2:$V$101,5,FALSE),"0")</f>
        <v>0</v>
      </c>
      <c r="K262" s="109" t="str">
        <f>IFERROR(VLOOKUP(G262,女子登録②!$P$2:$V$101,7,FALSE),"0")</f>
        <v>0</v>
      </c>
      <c r="L262" s="108">
        <v>2</v>
      </c>
      <c r="M262" s="108" t="str">
        <f>IFERROR(VLOOKUP(G262,女子登録②!$P$2:$V$101,3,FALSE),"0")</f>
        <v>0</v>
      </c>
      <c r="N262" s="108" t="str">
        <f>IFERROR(VLOOKUP(G262,女子登録②!$P$2:$V$101,6,FALSE),"0")</f>
        <v>0</v>
      </c>
      <c r="O262" s="178"/>
      <c r="P262" s="110" t="s">
        <v>256</v>
      </c>
      <c r="Q262" s="178"/>
      <c r="R262" s="108" t="str">
        <f>IFERROR(VLOOKUP(A262,種目!$C$30:$D$56,2,FALSE),"0")</f>
        <v>0</v>
      </c>
      <c r="S262" s="108">
        <f>入力シート③!J58</f>
        <v>0</v>
      </c>
      <c r="T262" s="110">
        <v>0</v>
      </c>
      <c r="U262" s="110">
        <v>2</v>
      </c>
      <c r="V262" s="108">
        <f>入力シート③!$B$1</f>
        <v>0</v>
      </c>
    </row>
    <row r="263" spans="1:22" ht="12.95" customHeight="1">
      <c r="A263" s="4">
        <f>入力シート③!I59</f>
        <v>0</v>
      </c>
      <c r="B263" s="108" t="str">
        <f t="shared" si="14"/>
        <v>0</v>
      </c>
      <c r="C263" s="108" t="str">
        <f>IFERROR(VLOOKUP(入力シート③!$B$1,所属!$B$2:$C$56,2,FALSE),"0")</f>
        <v>0</v>
      </c>
      <c r="D263" s="178"/>
      <c r="E263" s="178"/>
      <c r="F263" s="108" t="str">
        <f>入力シート③!G59</f>
        <v/>
      </c>
      <c r="G263" s="108">
        <f>入力シート③!H59</f>
        <v>0</v>
      </c>
      <c r="H263" s="109" t="str">
        <f>IFERROR(VLOOKUP(G263,女子登録②!$P$2:$V$101,4,FALSE),"0")</f>
        <v>0</v>
      </c>
      <c r="I263" s="108">
        <f t="shared" si="16"/>
        <v>0</v>
      </c>
      <c r="J263" s="109" t="str">
        <f>IFERROR(VLOOKUP(G263,女子登録②!$P$2:$V$101,5,FALSE),"0")</f>
        <v>0</v>
      </c>
      <c r="K263" s="109" t="str">
        <f>IFERROR(VLOOKUP(G263,女子登録②!$P$2:$V$101,7,FALSE),"0")</f>
        <v>0</v>
      </c>
      <c r="L263" s="108">
        <v>2</v>
      </c>
      <c r="M263" s="108" t="str">
        <f>IFERROR(VLOOKUP(G263,女子登録②!$P$2:$V$101,3,FALSE),"0")</f>
        <v>0</v>
      </c>
      <c r="N263" s="108" t="str">
        <f>IFERROR(VLOOKUP(G263,女子登録②!$P$2:$V$101,6,FALSE),"0")</f>
        <v>0</v>
      </c>
      <c r="O263" s="178"/>
      <c r="P263" s="110" t="s">
        <v>256</v>
      </c>
      <c r="Q263" s="178"/>
      <c r="R263" s="108" t="str">
        <f>IFERROR(VLOOKUP(A263,種目!$C$30:$D$56,2,FALSE),"0")</f>
        <v>0</v>
      </c>
      <c r="S263" s="108">
        <f>入力シート③!J59</f>
        <v>0</v>
      </c>
      <c r="T263" s="110">
        <v>0</v>
      </c>
      <c r="U263" s="110">
        <v>2</v>
      </c>
      <c r="V263" s="108">
        <f>入力シート③!$B$1</f>
        <v>0</v>
      </c>
    </row>
    <row r="264" spans="1:22" ht="12.95" customHeight="1">
      <c r="A264" s="4">
        <f>入力シート③!I60</f>
        <v>0</v>
      </c>
      <c r="B264" s="108" t="str">
        <f t="shared" si="14"/>
        <v>0</v>
      </c>
      <c r="C264" s="108" t="str">
        <f>IFERROR(VLOOKUP(入力シート③!$B$1,所属!$B$2:$C$56,2,FALSE),"0")</f>
        <v>0</v>
      </c>
      <c r="D264" s="178"/>
      <c r="E264" s="178"/>
      <c r="F264" s="108" t="str">
        <f>入力シート③!G60</f>
        <v/>
      </c>
      <c r="G264" s="108">
        <f>入力シート③!H60</f>
        <v>0</v>
      </c>
      <c r="H264" s="109" t="str">
        <f>IFERROR(VLOOKUP(G264,女子登録②!$P$2:$V$101,4,FALSE),"0")</f>
        <v>0</v>
      </c>
      <c r="I264" s="108">
        <f t="shared" si="16"/>
        <v>0</v>
      </c>
      <c r="J264" s="109" t="str">
        <f>IFERROR(VLOOKUP(G264,女子登録②!$P$2:$V$101,5,FALSE),"0")</f>
        <v>0</v>
      </c>
      <c r="K264" s="109" t="str">
        <f>IFERROR(VLOOKUP(G264,女子登録②!$P$2:$V$101,7,FALSE),"0")</f>
        <v>0</v>
      </c>
      <c r="L264" s="108">
        <v>2</v>
      </c>
      <c r="M264" s="108" t="str">
        <f>IFERROR(VLOOKUP(G264,女子登録②!$P$2:$V$101,3,FALSE),"0")</f>
        <v>0</v>
      </c>
      <c r="N264" s="108" t="str">
        <f>IFERROR(VLOOKUP(G264,女子登録②!$P$2:$V$101,6,FALSE),"0")</f>
        <v>0</v>
      </c>
      <c r="O264" s="178"/>
      <c r="P264" s="110" t="s">
        <v>256</v>
      </c>
      <c r="Q264" s="178"/>
      <c r="R264" s="108" t="str">
        <f>IFERROR(VLOOKUP(A264,種目!$C$30:$D$56,2,FALSE),"0")</f>
        <v>0</v>
      </c>
      <c r="S264" s="108">
        <f>入力シート③!J60</f>
        <v>0</v>
      </c>
      <c r="T264" s="110">
        <v>0</v>
      </c>
      <c r="U264" s="110">
        <v>2</v>
      </c>
      <c r="V264" s="108">
        <f>入力シート③!$B$1</f>
        <v>0</v>
      </c>
    </row>
    <row r="265" spans="1:22" ht="12.95" customHeight="1">
      <c r="A265" s="4">
        <f>入力シート③!I61</f>
        <v>0</v>
      </c>
      <c r="B265" s="108" t="str">
        <f t="shared" si="14"/>
        <v>0</v>
      </c>
      <c r="C265" s="108" t="str">
        <f>IFERROR(VLOOKUP(入力シート③!$B$1,所属!$B$2:$C$56,2,FALSE),"0")</f>
        <v>0</v>
      </c>
      <c r="D265" s="178"/>
      <c r="E265" s="178"/>
      <c r="F265" s="108" t="str">
        <f>入力シート③!G61</f>
        <v/>
      </c>
      <c r="G265" s="108">
        <f>入力シート③!H61</f>
        <v>0</v>
      </c>
      <c r="H265" s="109" t="str">
        <f>IFERROR(VLOOKUP(G265,女子登録②!$P$2:$V$101,4,FALSE),"0")</f>
        <v>0</v>
      </c>
      <c r="I265" s="108">
        <f t="shared" si="16"/>
        <v>0</v>
      </c>
      <c r="J265" s="109" t="str">
        <f>IFERROR(VLOOKUP(G265,女子登録②!$P$2:$V$101,5,FALSE),"0")</f>
        <v>0</v>
      </c>
      <c r="K265" s="109" t="str">
        <f>IFERROR(VLOOKUP(G265,女子登録②!$P$2:$V$101,7,FALSE),"0")</f>
        <v>0</v>
      </c>
      <c r="L265" s="108">
        <v>2</v>
      </c>
      <c r="M265" s="108" t="str">
        <f>IFERROR(VLOOKUP(G265,女子登録②!$P$2:$V$101,3,FALSE),"0")</f>
        <v>0</v>
      </c>
      <c r="N265" s="108" t="str">
        <f>IFERROR(VLOOKUP(G265,女子登録②!$P$2:$V$101,6,FALSE),"0")</f>
        <v>0</v>
      </c>
      <c r="O265" s="178"/>
      <c r="P265" s="110" t="s">
        <v>256</v>
      </c>
      <c r="Q265" s="178"/>
      <c r="R265" s="108" t="str">
        <f>IFERROR(VLOOKUP(A265,種目!$C$30:$D$56,2,FALSE),"0")</f>
        <v>0</v>
      </c>
      <c r="S265" s="108">
        <f>入力シート③!J61</f>
        <v>0</v>
      </c>
      <c r="T265" s="110">
        <v>0</v>
      </c>
      <c r="U265" s="110">
        <v>2</v>
      </c>
      <c r="V265" s="108">
        <f>入力シート③!$B$1</f>
        <v>0</v>
      </c>
    </row>
    <row r="266" spans="1:22" ht="12.95" customHeight="1">
      <c r="A266" s="4">
        <f>入力シート③!I62</f>
        <v>0</v>
      </c>
      <c r="B266" s="108" t="str">
        <f t="shared" si="14"/>
        <v>0</v>
      </c>
      <c r="C266" s="108" t="str">
        <f>IFERROR(VLOOKUP(入力シート③!$B$1,所属!$B$2:$C$56,2,FALSE),"0")</f>
        <v>0</v>
      </c>
      <c r="D266" s="178"/>
      <c r="E266" s="178"/>
      <c r="F266" s="108" t="str">
        <f>入力シート③!G62</f>
        <v/>
      </c>
      <c r="G266" s="108">
        <f>入力シート③!H62</f>
        <v>0</v>
      </c>
      <c r="H266" s="109" t="str">
        <f>IFERROR(VLOOKUP(G266,女子登録②!$P$2:$V$101,4,FALSE),"0")</f>
        <v>0</v>
      </c>
      <c r="I266" s="108">
        <f t="shared" si="16"/>
        <v>0</v>
      </c>
      <c r="J266" s="109" t="str">
        <f>IFERROR(VLOOKUP(G266,女子登録②!$P$2:$V$101,5,FALSE),"0")</f>
        <v>0</v>
      </c>
      <c r="K266" s="109" t="str">
        <f>IFERROR(VLOOKUP(G266,女子登録②!$P$2:$V$101,7,FALSE),"0")</f>
        <v>0</v>
      </c>
      <c r="L266" s="108">
        <v>2</v>
      </c>
      <c r="M266" s="108" t="str">
        <f>IFERROR(VLOOKUP(G266,女子登録②!$P$2:$V$101,3,FALSE),"0")</f>
        <v>0</v>
      </c>
      <c r="N266" s="108" t="str">
        <f>IFERROR(VLOOKUP(G266,女子登録②!$P$2:$V$101,6,FALSE),"0")</f>
        <v>0</v>
      </c>
      <c r="O266" s="178"/>
      <c r="P266" s="110" t="s">
        <v>256</v>
      </c>
      <c r="Q266" s="178"/>
      <c r="R266" s="108" t="str">
        <f>IFERROR(VLOOKUP(A266,種目!$C$30:$D$56,2,FALSE),"0")</f>
        <v>0</v>
      </c>
      <c r="S266" s="108">
        <f>入力シート③!J62</f>
        <v>0</v>
      </c>
      <c r="T266" s="110">
        <v>0</v>
      </c>
      <c r="U266" s="110">
        <v>2</v>
      </c>
      <c r="V266" s="108">
        <f>入力シート③!$B$1</f>
        <v>0</v>
      </c>
    </row>
    <row r="267" spans="1:22" ht="12.95" customHeight="1">
      <c r="A267" s="4">
        <f>入力シート③!I63</f>
        <v>0</v>
      </c>
      <c r="B267" s="108" t="str">
        <f t="shared" si="14"/>
        <v>0</v>
      </c>
      <c r="C267" s="108" t="str">
        <f>IFERROR(VLOOKUP(入力シート③!$B$1,所属!$B$2:$C$56,2,FALSE),"0")</f>
        <v>0</v>
      </c>
      <c r="D267" s="178"/>
      <c r="E267" s="178"/>
      <c r="F267" s="108" t="str">
        <f>入力シート③!G63</f>
        <v/>
      </c>
      <c r="G267" s="108">
        <f>入力シート③!H63</f>
        <v>0</v>
      </c>
      <c r="H267" s="109" t="str">
        <f>IFERROR(VLOOKUP(G267,女子登録②!$P$2:$V$101,4,FALSE),"0")</f>
        <v>0</v>
      </c>
      <c r="I267" s="108">
        <f t="shared" si="16"/>
        <v>0</v>
      </c>
      <c r="J267" s="109" t="str">
        <f>IFERROR(VLOOKUP(G267,女子登録②!$P$2:$V$101,5,FALSE),"0")</f>
        <v>0</v>
      </c>
      <c r="K267" s="109" t="str">
        <f>IFERROR(VLOOKUP(G267,女子登録②!$P$2:$V$101,7,FALSE),"0")</f>
        <v>0</v>
      </c>
      <c r="L267" s="108">
        <v>2</v>
      </c>
      <c r="M267" s="108" t="str">
        <f>IFERROR(VLOOKUP(G267,女子登録②!$P$2:$V$101,3,FALSE),"0")</f>
        <v>0</v>
      </c>
      <c r="N267" s="108" t="str">
        <f>IFERROR(VLOOKUP(G267,女子登録②!$P$2:$V$101,6,FALSE),"0")</f>
        <v>0</v>
      </c>
      <c r="O267" s="178"/>
      <c r="P267" s="110" t="s">
        <v>256</v>
      </c>
      <c r="Q267" s="178"/>
      <c r="R267" s="108" t="str">
        <f>IFERROR(VLOOKUP(A267,種目!$C$30:$D$56,2,FALSE),"0")</f>
        <v>0</v>
      </c>
      <c r="S267" s="108">
        <f>入力シート③!J63</f>
        <v>0</v>
      </c>
      <c r="T267" s="110">
        <v>0</v>
      </c>
      <c r="U267" s="110">
        <v>2</v>
      </c>
      <c r="V267" s="108">
        <f>入力シート③!$B$1</f>
        <v>0</v>
      </c>
    </row>
    <row r="268" spans="1:22" ht="12.95" customHeight="1">
      <c r="A268" s="4">
        <f>入力シート③!I64</f>
        <v>0</v>
      </c>
      <c r="B268" s="108" t="str">
        <f t="shared" si="14"/>
        <v>0</v>
      </c>
      <c r="C268" s="108" t="str">
        <f>IFERROR(VLOOKUP(入力シート③!$B$1,所属!$B$2:$C$56,2,FALSE),"0")</f>
        <v>0</v>
      </c>
      <c r="D268" s="178"/>
      <c r="E268" s="178"/>
      <c r="F268" s="108" t="str">
        <f>入力シート③!G64</f>
        <v/>
      </c>
      <c r="G268" s="108">
        <f>入力シート③!H64</f>
        <v>0</v>
      </c>
      <c r="H268" s="109" t="str">
        <f>IFERROR(VLOOKUP(G268,女子登録②!$P$2:$V$101,4,FALSE),"0")</f>
        <v>0</v>
      </c>
      <c r="I268" s="108">
        <f t="shared" si="16"/>
        <v>0</v>
      </c>
      <c r="J268" s="109" t="str">
        <f>IFERROR(VLOOKUP(G268,女子登録②!$P$2:$V$101,5,FALSE),"0")</f>
        <v>0</v>
      </c>
      <c r="K268" s="109" t="str">
        <f>IFERROR(VLOOKUP(G268,女子登録②!$P$2:$V$101,7,FALSE),"0")</f>
        <v>0</v>
      </c>
      <c r="L268" s="108">
        <v>2</v>
      </c>
      <c r="M268" s="108" t="str">
        <f>IFERROR(VLOOKUP(G268,女子登録②!$P$2:$V$101,3,FALSE),"0")</f>
        <v>0</v>
      </c>
      <c r="N268" s="108" t="str">
        <f>IFERROR(VLOOKUP(G268,女子登録②!$P$2:$V$101,6,FALSE),"0")</f>
        <v>0</v>
      </c>
      <c r="O268" s="178"/>
      <c r="P268" s="110" t="s">
        <v>256</v>
      </c>
      <c r="Q268" s="178"/>
      <c r="R268" s="108" t="str">
        <f>IFERROR(VLOOKUP(A268,種目!$C$30:$D$56,2,FALSE),"0")</f>
        <v>0</v>
      </c>
      <c r="S268" s="108">
        <f>入力シート③!J64</f>
        <v>0</v>
      </c>
      <c r="T268" s="110">
        <v>0</v>
      </c>
      <c r="U268" s="110">
        <v>2</v>
      </c>
      <c r="V268" s="108">
        <f>入力シート③!$B$1</f>
        <v>0</v>
      </c>
    </row>
    <row r="269" spans="1:22" ht="12.95" customHeight="1">
      <c r="A269" s="4">
        <f>入力シート③!I65</f>
        <v>0</v>
      </c>
      <c r="B269" s="108" t="str">
        <f t="shared" si="14"/>
        <v>0</v>
      </c>
      <c r="C269" s="108" t="str">
        <f>IFERROR(VLOOKUP(入力シート③!$B$1,所属!$B$2:$C$56,2,FALSE),"0")</f>
        <v>0</v>
      </c>
      <c r="D269" s="178"/>
      <c r="E269" s="178"/>
      <c r="F269" s="108" t="str">
        <f>入力シート③!G65</f>
        <v/>
      </c>
      <c r="G269" s="108">
        <f>入力シート③!H65</f>
        <v>0</v>
      </c>
      <c r="H269" s="109" t="str">
        <f>IFERROR(VLOOKUP(G269,女子登録②!$P$2:$V$101,4,FALSE),"0")</f>
        <v>0</v>
      </c>
      <c r="I269" s="108">
        <f t="shared" si="16"/>
        <v>0</v>
      </c>
      <c r="J269" s="109" t="str">
        <f>IFERROR(VLOOKUP(G269,女子登録②!$P$2:$V$101,5,FALSE),"0")</f>
        <v>0</v>
      </c>
      <c r="K269" s="109" t="str">
        <f>IFERROR(VLOOKUP(G269,女子登録②!$P$2:$V$101,7,FALSE),"0")</f>
        <v>0</v>
      </c>
      <c r="L269" s="108">
        <v>2</v>
      </c>
      <c r="M269" s="108" t="str">
        <f>IFERROR(VLOOKUP(G269,女子登録②!$P$2:$V$101,3,FALSE),"0")</f>
        <v>0</v>
      </c>
      <c r="N269" s="108" t="str">
        <f>IFERROR(VLOOKUP(G269,女子登録②!$P$2:$V$101,6,FALSE),"0")</f>
        <v>0</v>
      </c>
      <c r="O269" s="178"/>
      <c r="P269" s="110" t="s">
        <v>256</v>
      </c>
      <c r="Q269" s="178"/>
      <c r="R269" s="108" t="str">
        <f>IFERROR(VLOOKUP(A269,種目!$C$30:$D$56,2,FALSE),"0")</f>
        <v>0</v>
      </c>
      <c r="S269" s="108">
        <f>入力シート③!J65</f>
        <v>0</v>
      </c>
      <c r="T269" s="110">
        <v>0</v>
      </c>
      <c r="U269" s="110">
        <v>2</v>
      </c>
      <c r="V269" s="108">
        <f>入力シート③!$B$1</f>
        <v>0</v>
      </c>
    </row>
    <row r="270" spans="1:22" ht="12.95" customHeight="1">
      <c r="A270" s="4">
        <f>入力シート③!I66</f>
        <v>0</v>
      </c>
      <c r="B270" s="108" t="str">
        <f t="shared" si="14"/>
        <v>0</v>
      </c>
      <c r="C270" s="108" t="str">
        <f>IFERROR(VLOOKUP(入力シート③!$B$1,所属!$B$2:$C$56,2,FALSE),"0")</f>
        <v>0</v>
      </c>
      <c r="D270" s="178"/>
      <c r="E270" s="178"/>
      <c r="F270" s="108" t="str">
        <f>入力シート③!G66</f>
        <v/>
      </c>
      <c r="G270" s="108">
        <f>入力シート③!H66</f>
        <v>0</v>
      </c>
      <c r="H270" s="109" t="str">
        <f>IFERROR(VLOOKUP(G270,女子登録②!$P$2:$V$101,4,FALSE),"0")</f>
        <v>0</v>
      </c>
      <c r="I270" s="108">
        <f t="shared" si="16"/>
        <v>0</v>
      </c>
      <c r="J270" s="109" t="str">
        <f>IFERROR(VLOOKUP(G270,女子登録②!$P$2:$V$101,5,FALSE),"0")</f>
        <v>0</v>
      </c>
      <c r="K270" s="109" t="str">
        <f>IFERROR(VLOOKUP(G270,女子登録②!$P$2:$V$101,7,FALSE),"0")</f>
        <v>0</v>
      </c>
      <c r="L270" s="108">
        <v>2</v>
      </c>
      <c r="M270" s="108" t="str">
        <f>IFERROR(VLOOKUP(G270,女子登録②!$P$2:$V$101,3,FALSE),"0")</f>
        <v>0</v>
      </c>
      <c r="N270" s="108" t="str">
        <f>IFERROR(VLOOKUP(G270,女子登録②!$P$2:$V$101,6,FALSE),"0")</f>
        <v>0</v>
      </c>
      <c r="O270" s="178"/>
      <c r="P270" s="110" t="s">
        <v>256</v>
      </c>
      <c r="Q270" s="178"/>
      <c r="R270" s="108" t="str">
        <f>IFERROR(VLOOKUP(A270,種目!$C$30:$D$56,2,FALSE),"0")</f>
        <v>0</v>
      </c>
      <c r="S270" s="108">
        <f>入力シート③!J66</f>
        <v>0</v>
      </c>
      <c r="T270" s="110">
        <v>0</v>
      </c>
      <c r="U270" s="110">
        <v>2</v>
      </c>
      <c r="V270" s="108">
        <f>入力シート③!$B$1</f>
        <v>0</v>
      </c>
    </row>
    <row r="271" spans="1:22" ht="12.95" customHeight="1">
      <c r="A271" s="4">
        <f>入力シート③!I67</f>
        <v>0</v>
      </c>
      <c r="B271" s="108" t="str">
        <f t="shared" si="14"/>
        <v>0</v>
      </c>
      <c r="C271" s="108" t="str">
        <f>IFERROR(VLOOKUP(入力シート③!$B$1,所属!$B$2:$C$56,2,FALSE),"0")</f>
        <v>0</v>
      </c>
      <c r="D271" s="178"/>
      <c r="E271" s="178"/>
      <c r="F271" s="108" t="str">
        <f>入力シート③!G67</f>
        <v/>
      </c>
      <c r="G271" s="108">
        <f>入力シート③!H67</f>
        <v>0</v>
      </c>
      <c r="H271" s="109" t="str">
        <f>IFERROR(VLOOKUP(G271,女子登録②!$P$2:$V$101,4,FALSE),"0")</f>
        <v>0</v>
      </c>
      <c r="I271" s="108">
        <f t="shared" si="16"/>
        <v>0</v>
      </c>
      <c r="J271" s="109" t="str">
        <f>IFERROR(VLOOKUP(G271,女子登録②!$P$2:$V$101,5,FALSE),"0")</f>
        <v>0</v>
      </c>
      <c r="K271" s="109" t="str">
        <f>IFERROR(VLOOKUP(G271,女子登録②!$P$2:$V$101,7,FALSE),"0")</f>
        <v>0</v>
      </c>
      <c r="L271" s="108">
        <v>2</v>
      </c>
      <c r="M271" s="108" t="str">
        <f>IFERROR(VLOOKUP(G271,女子登録②!$P$2:$V$101,3,FALSE),"0")</f>
        <v>0</v>
      </c>
      <c r="N271" s="108" t="str">
        <f>IFERROR(VLOOKUP(G271,女子登録②!$P$2:$V$101,6,FALSE),"0")</f>
        <v>0</v>
      </c>
      <c r="O271" s="178"/>
      <c r="P271" s="110" t="s">
        <v>256</v>
      </c>
      <c r="Q271" s="178"/>
      <c r="R271" s="108" t="str">
        <f>IFERROR(VLOOKUP(A271,種目!$C$30:$D$56,2,FALSE),"0")</f>
        <v>0</v>
      </c>
      <c r="S271" s="108">
        <f>入力シート③!J67</f>
        <v>0</v>
      </c>
      <c r="T271" s="110">
        <v>0</v>
      </c>
      <c r="U271" s="110">
        <v>2</v>
      </c>
      <c r="V271" s="108">
        <f>入力シート③!$B$1</f>
        <v>0</v>
      </c>
    </row>
    <row r="272" spans="1:22" ht="12.95" customHeight="1">
      <c r="A272" s="4">
        <f>入力シート③!I68</f>
        <v>0</v>
      </c>
      <c r="B272" s="108" t="str">
        <f t="shared" si="14"/>
        <v>0</v>
      </c>
      <c r="C272" s="108" t="str">
        <f>IFERROR(VLOOKUP(入力シート③!$B$1,所属!$B$2:$C$56,2,FALSE),"0")</f>
        <v>0</v>
      </c>
      <c r="D272" s="178"/>
      <c r="E272" s="178"/>
      <c r="F272" s="108" t="str">
        <f>入力シート③!G68</f>
        <v/>
      </c>
      <c r="G272" s="108">
        <f>入力シート③!H68</f>
        <v>0</v>
      </c>
      <c r="H272" s="109" t="str">
        <f>IFERROR(VLOOKUP(G272,女子登録②!$P$2:$V$101,4,FALSE),"0")</f>
        <v>0</v>
      </c>
      <c r="I272" s="108">
        <f t="shared" si="16"/>
        <v>0</v>
      </c>
      <c r="J272" s="109" t="str">
        <f>IFERROR(VLOOKUP(G272,女子登録②!$P$2:$V$101,5,FALSE),"0")</f>
        <v>0</v>
      </c>
      <c r="K272" s="109" t="str">
        <f>IFERROR(VLOOKUP(G272,女子登録②!$P$2:$V$101,7,FALSE),"0")</f>
        <v>0</v>
      </c>
      <c r="L272" s="108">
        <v>2</v>
      </c>
      <c r="M272" s="108" t="str">
        <f>IFERROR(VLOOKUP(G272,女子登録②!$P$2:$V$101,3,FALSE),"0")</f>
        <v>0</v>
      </c>
      <c r="N272" s="108" t="str">
        <f>IFERROR(VLOOKUP(G272,女子登録②!$P$2:$V$101,6,FALSE),"0")</f>
        <v>0</v>
      </c>
      <c r="O272" s="178"/>
      <c r="P272" s="110" t="s">
        <v>256</v>
      </c>
      <c r="Q272" s="178"/>
      <c r="R272" s="108" t="str">
        <f>IFERROR(VLOOKUP(A272,種目!$C$30:$D$56,2,FALSE),"0")</f>
        <v>0</v>
      </c>
      <c r="S272" s="108">
        <f>入力シート③!J68</f>
        <v>0</v>
      </c>
      <c r="T272" s="110">
        <v>0</v>
      </c>
      <c r="U272" s="110">
        <v>2</v>
      </c>
      <c r="V272" s="108">
        <f>入力シート③!$B$1</f>
        <v>0</v>
      </c>
    </row>
    <row r="273" spans="1:22" ht="12.95" customHeight="1">
      <c r="A273" s="4">
        <f>入力シート③!I69</f>
        <v>0</v>
      </c>
      <c r="B273" s="108" t="str">
        <f t="shared" si="14"/>
        <v>0</v>
      </c>
      <c r="C273" s="108" t="str">
        <f>IFERROR(VLOOKUP(入力シート③!$B$1,所属!$B$2:$C$56,2,FALSE),"0")</f>
        <v>0</v>
      </c>
      <c r="D273" s="178"/>
      <c r="E273" s="178"/>
      <c r="F273" s="108" t="str">
        <f>入力シート③!G69</f>
        <v/>
      </c>
      <c r="G273" s="108">
        <f>入力シート③!H69</f>
        <v>0</v>
      </c>
      <c r="H273" s="109" t="str">
        <f>IFERROR(VLOOKUP(G273,女子登録②!$P$2:$V$101,4,FALSE),"0")</f>
        <v>0</v>
      </c>
      <c r="I273" s="108">
        <f t="shared" si="16"/>
        <v>0</v>
      </c>
      <c r="J273" s="109" t="str">
        <f>IFERROR(VLOOKUP(G273,女子登録②!$P$2:$V$101,5,FALSE),"0")</f>
        <v>0</v>
      </c>
      <c r="K273" s="109" t="str">
        <f>IFERROR(VLOOKUP(G273,女子登録②!$P$2:$V$101,7,FALSE),"0")</f>
        <v>0</v>
      </c>
      <c r="L273" s="108">
        <v>2</v>
      </c>
      <c r="M273" s="108" t="str">
        <f>IFERROR(VLOOKUP(G273,女子登録②!$P$2:$V$101,3,FALSE),"0")</f>
        <v>0</v>
      </c>
      <c r="N273" s="108" t="str">
        <f>IFERROR(VLOOKUP(G273,女子登録②!$P$2:$V$101,6,FALSE),"0")</f>
        <v>0</v>
      </c>
      <c r="O273" s="178"/>
      <c r="P273" s="110" t="s">
        <v>256</v>
      </c>
      <c r="Q273" s="178"/>
      <c r="R273" s="108" t="str">
        <f>IFERROR(VLOOKUP(A273,種目!$C$30:$D$56,2,FALSE),"0")</f>
        <v>0</v>
      </c>
      <c r="S273" s="108">
        <f>入力シート③!J69</f>
        <v>0</v>
      </c>
      <c r="T273" s="110">
        <v>0</v>
      </c>
      <c r="U273" s="110">
        <v>2</v>
      </c>
      <c r="V273" s="108">
        <f>入力シート③!$B$1</f>
        <v>0</v>
      </c>
    </row>
    <row r="274" spans="1:22" ht="12.95" customHeight="1">
      <c r="A274" s="4">
        <f>入力シート③!I70</f>
        <v>0</v>
      </c>
      <c r="B274" s="108" t="str">
        <f t="shared" si="14"/>
        <v>0</v>
      </c>
      <c r="C274" s="108" t="str">
        <f>IFERROR(VLOOKUP(入力シート③!$B$1,所属!$B$2:$C$56,2,FALSE),"0")</f>
        <v>0</v>
      </c>
      <c r="D274" s="178"/>
      <c r="E274" s="178"/>
      <c r="F274" s="108" t="str">
        <f>入力シート③!G70</f>
        <v/>
      </c>
      <c r="G274" s="108">
        <f>入力シート③!H70</f>
        <v>0</v>
      </c>
      <c r="H274" s="109" t="str">
        <f>IFERROR(VLOOKUP(G274,女子登録②!$P$2:$V$101,4,FALSE),"0")</f>
        <v>0</v>
      </c>
      <c r="I274" s="108">
        <f t="shared" si="16"/>
        <v>0</v>
      </c>
      <c r="J274" s="109" t="str">
        <f>IFERROR(VLOOKUP(G274,女子登録②!$P$2:$V$101,5,FALSE),"0")</f>
        <v>0</v>
      </c>
      <c r="K274" s="109" t="str">
        <f>IFERROR(VLOOKUP(G274,女子登録②!$P$2:$V$101,7,FALSE),"0")</f>
        <v>0</v>
      </c>
      <c r="L274" s="108">
        <v>2</v>
      </c>
      <c r="M274" s="108" t="str">
        <f>IFERROR(VLOOKUP(G274,女子登録②!$P$2:$V$101,3,FALSE),"0")</f>
        <v>0</v>
      </c>
      <c r="N274" s="108" t="str">
        <f>IFERROR(VLOOKUP(G274,女子登録②!$P$2:$V$101,6,FALSE),"0")</f>
        <v>0</v>
      </c>
      <c r="O274" s="178"/>
      <c r="P274" s="110" t="s">
        <v>256</v>
      </c>
      <c r="Q274" s="178"/>
      <c r="R274" s="108" t="str">
        <f>IFERROR(VLOOKUP(A274,種目!$C$30:$D$56,2,FALSE),"0")</f>
        <v>0</v>
      </c>
      <c r="S274" s="108">
        <f>入力シート③!J70</f>
        <v>0</v>
      </c>
      <c r="T274" s="110">
        <v>0</v>
      </c>
      <c r="U274" s="110">
        <v>2</v>
      </c>
      <c r="V274" s="108">
        <f>入力シート③!$B$1</f>
        <v>0</v>
      </c>
    </row>
    <row r="275" spans="1:22" ht="12.95" customHeight="1">
      <c r="A275" s="4">
        <f>入力シート③!I71</f>
        <v>0</v>
      </c>
      <c r="B275" s="108" t="str">
        <f t="shared" ref="B275:B315" si="17">IFERROR(100000*L275+F275,"0")</f>
        <v>0</v>
      </c>
      <c r="C275" s="108" t="str">
        <f>IFERROR(VLOOKUP(入力シート③!$B$1,所属!$B$2:$C$56,2,FALSE),"0")</f>
        <v>0</v>
      </c>
      <c r="D275" s="178"/>
      <c r="E275" s="178"/>
      <c r="F275" s="108" t="str">
        <f>入力シート③!G71</f>
        <v/>
      </c>
      <c r="G275" s="108">
        <f>入力シート③!H71</f>
        <v>0</v>
      </c>
      <c r="H275" s="109" t="str">
        <f>IFERROR(VLOOKUP(G275,女子登録②!$P$2:$V$101,4,FALSE),"0")</f>
        <v>0</v>
      </c>
      <c r="I275" s="108">
        <f t="shared" si="16"/>
        <v>0</v>
      </c>
      <c r="J275" s="109" t="str">
        <f>IFERROR(VLOOKUP(G275,女子登録②!$P$2:$V$101,5,FALSE),"0")</f>
        <v>0</v>
      </c>
      <c r="K275" s="109" t="str">
        <f>IFERROR(VLOOKUP(G275,女子登録②!$P$2:$V$101,7,FALSE),"0")</f>
        <v>0</v>
      </c>
      <c r="L275" s="108">
        <v>2</v>
      </c>
      <c r="M275" s="108" t="str">
        <f>IFERROR(VLOOKUP(G275,女子登録②!$P$2:$V$101,3,FALSE),"0")</f>
        <v>0</v>
      </c>
      <c r="N275" s="108" t="str">
        <f>IFERROR(VLOOKUP(G275,女子登録②!$P$2:$V$101,6,FALSE),"0")</f>
        <v>0</v>
      </c>
      <c r="O275" s="178"/>
      <c r="P275" s="110" t="s">
        <v>256</v>
      </c>
      <c r="Q275" s="178"/>
      <c r="R275" s="108" t="str">
        <f>IFERROR(VLOOKUP(A275,種目!$C$30:$D$56,2,FALSE),"0")</f>
        <v>0</v>
      </c>
      <c r="S275" s="108">
        <f>入力シート③!J71</f>
        <v>0</v>
      </c>
      <c r="T275" s="110">
        <v>0</v>
      </c>
      <c r="U275" s="110">
        <v>2</v>
      </c>
      <c r="V275" s="108">
        <f>入力シート③!$B$1</f>
        <v>0</v>
      </c>
    </row>
    <row r="276" spans="1:22" ht="12.95" customHeight="1">
      <c r="A276" s="4">
        <f>入力シート③!I72</f>
        <v>0</v>
      </c>
      <c r="B276" s="108" t="str">
        <f t="shared" si="17"/>
        <v>0</v>
      </c>
      <c r="C276" s="108" t="str">
        <f>IFERROR(VLOOKUP(入力シート③!$B$1,所属!$B$2:$C$56,2,FALSE),"0")</f>
        <v>0</v>
      </c>
      <c r="D276" s="178"/>
      <c r="E276" s="178"/>
      <c r="F276" s="108" t="str">
        <f>入力シート③!G72</f>
        <v/>
      </c>
      <c r="G276" s="108">
        <f>入力シート③!H72</f>
        <v>0</v>
      </c>
      <c r="H276" s="109" t="str">
        <f>IFERROR(VLOOKUP(G276,女子登録②!$P$2:$V$101,4,FALSE),"0")</f>
        <v>0</v>
      </c>
      <c r="I276" s="108">
        <f t="shared" si="16"/>
        <v>0</v>
      </c>
      <c r="J276" s="109" t="str">
        <f>IFERROR(VLOOKUP(G276,女子登録②!$P$2:$V$101,5,FALSE),"0")</f>
        <v>0</v>
      </c>
      <c r="K276" s="109" t="str">
        <f>IFERROR(VLOOKUP(G276,女子登録②!$P$2:$V$101,7,FALSE),"0")</f>
        <v>0</v>
      </c>
      <c r="L276" s="108">
        <v>2</v>
      </c>
      <c r="M276" s="108" t="str">
        <f>IFERROR(VLOOKUP(G276,女子登録②!$P$2:$V$101,3,FALSE),"0")</f>
        <v>0</v>
      </c>
      <c r="N276" s="108" t="str">
        <f>IFERROR(VLOOKUP(G276,女子登録②!$P$2:$V$101,6,FALSE),"0")</f>
        <v>0</v>
      </c>
      <c r="O276" s="178"/>
      <c r="P276" s="110" t="s">
        <v>256</v>
      </c>
      <c r="Q276" s="178"/>
      <c r="R276" s="108" t="str">
        <f>IFERROR(VLOOKUP(A276,種目!$C$30:$D$56,2,FALSE),"0")</f>
        <v>0</v>
      </c>
      <c r="S276" s="108">
        <f>入力シート③!J72</f>
        <v>0</v>
      </c>
      <c r="T276" s="110">
        <v>0</v>
      </c>
      <c r="U276" s="110">
        <v>2</v>
      </c>
      <c r="V276" s="108">
        <f>入力シート③!$B$1</f>
        <v>0</v>
      </c>
    </row>
    <row r="277" spans="1:22" ht="12.95" customHeight="1">
      <c r="A277" s="4">
        <f>入力シート③!I73</f>
        <v>0</v>
      </c>
      <c r="B277" s="108" t="str">
        <f t="shared" si="17"/>
        <v>0</v>
      </c>
      <c r="C277" s="108" t="str">
        <f>IFERROR(VLOOKUP(入力シート③!$B$1,所属!$B$2:$C$56,2,FALSE),"0")</f>
        <v>0</v>
      </c>
      <c r="D277" s="178"/>
      <c r="E277" s="178"/>
      <c r="F277" s="108" t="str">
        <f>入力シート③!G73</f>
        <v/>
      </c>
      <c r="G277" s="108">
        <f>入力シート③!H73</f>
        <v>0</v>
      </c>
      <c r="H277" s="109" t="str">
        <f>IFERROR(VLOOKUP(G277,女子登録②!$P$2:$V$101,4,FALSE),"0")</f>
        <v>0</v>
      </c>
      <c r="I277" s="108">
        <f t="shared" si="16"/>
        <v>0</v>
      </c>
      <c r="J277" s="109" t="str">
        <f>IFERROR(VLOOKUP(G277,女子登録②!$P$2:$V$101,5,FALSE),"0")</f>
        <v>0</v>
      </c>
      <c r="K277" s="109" t="str">
        <f>IFERROR(VLOOKUP(G277,女子登録②!$P$2:$V$101,7,FALSE),"0")</f>
        <v>0</v>
      </c>
      <c r="L277" s="108">
        <v>2</v>
      </c>
      <c r="M277" s="108" t="str">
        <f>IFERROR(VLOOKUP(G277,女子登録②!$P$2:$V$101,3,FALSE),"0")</f>
        <v>0</v>
      </c>
      <c r="N277" s="108" t="str">
        <f>IFERROR(VLOOKUP(G277,女子登録②!$P$2:$V$101,6,FALSE),"0")</f>
        <v>0</v>
      </c>
      <c r="O277" s="178"/>
      <c r="P277" s="110" t="s">
        <v>256</v>
      </c>
      <c r="Q277" s="178"/>
      <c r="R277" s="108" t="str">
        <f>IFERROR(VLOOKUP(A277,種目!$C$30:$D$56,2,FALSE),"0")</f>
        <v>0</v>
      </c>
      <c r="S277" s="108">
        <f>入力シート③!J73</f>
        <v>0</v>
      </c>
      <c r="T277" s="110">
        <v>0</v>
      </c>
      <c r="U277" s="110">
        <v>2</v>
      </c>
      <c r="V277" s="108">
        <f>入力シート③!$B$1</f>
        <v>0</v>
      </c>
    </row>
    <row r="278" spans="1:22" ht="12.95" customHeight="1">
      <c r="A278" s="4">
        <f>入力シート③!I74</f>
        <v>0</v>
      </c>
      <c r="B278" s="108" t="str">
        <f t="shared" si="17"/>
        <v>0</v>
      </c>
      <c r="C278" s="108" t="str">
        <f>IFERROR(VLOOKUP(入力シート③!$B$1,所属!$B$2:$C$56,2,FALSE),"0")</f>
        <v>0</v>
      </c>
      <c r="D278" s="178"/>
      <c r="E278" s="178"/>
      <c r="F278" s="108" t="str">
        <f>入力シート③!G74</f>
        <v/>
      </c>
      <c r="G278" s="108">
        <f>入力シート③!H74</f>
        <v>0</v>
      </c>
      <c r="H278" s="109" t="str">
        <f>IFERROR(VLOOKUP(G278,女子登録②!$P$2:$V$101,4,FALSE),"0")</f>
        <v>0</v>
      </c>
      <c r="I278" s="108">
        <f t="shared" si="16"/>
        <v>0</v>
      </c>
      <c r="J278" s="109" t="str">
        <f>IFERROR(VLOOKUP(G278,女子登録②!$P$2:$V$101,5,FALSE),"0")</f>
        <v>0</v>
      </c>
      <c r="K278" s="109" t="str">
        <f>IFERROR(VLOOKUP(G278,女子登録②!$P$2:$V$101,7,FALSE),"0")</f>
        <v>0</v>
      </c>
      <c r="L278" s="108">
        <v>2</v>
      </c>
      <c r="M278" s="108" t="str">
        <f>IFERROR(VLOOKUP(G278,女子登録②!$P$2:$V$101,3,FALSE),"0")</f>
        <v>0</v>
      </c>
      <c r="N278" s="108" t="str">
        <f>IFERROR(VLOOKUP(G278,女子登録②!$P$2:$V$101,6,FALSE),"0")</f>
        <v>0</v>
      </c>
      <c r="O278" s="178"/>
      <c r="P278" s="110" t="s">
        <v>256</v>
      </c>
      <c r="Q278" s="178"/>
      <c r="R278" s="108" t="str">
        <f>IFERROR(VLOOKUP(A278,種目!$C$30:$D$56,2,FALSE),"0")</f>
        <v>0</v>
      </c>
      <c r="S278" s="108">
        <f>入力シート③!J74</f>
        <v>0</v>
      </c>
      <c r="T278" s="110">
        <v>0</v>
      </c>
      <c r="U278" s="110">
        <v>2</v>
      </c>
      <c r="V278" s="108">
        <f>入力シート③!$B$1</f>
        <v>0</v>
      </c>
    </row>
    <row r="279" spans="1:22" ht="12.95" customHeight="1">
      <c r="A279" s="4">
        <f>入力シート③!I75</f>
        <v>0</v>
      </c>
      <c r="B279" s="108" t="str">
        <f t="shared" si="17"/>
        <v>0</v>
      </c>
      <c r="C279" s="108" t="str">
        <f>IFERROR(VLOOKUP(入力シート③!$B$1,所属!$B$2:$C$56,2,FALSE),"0")</f>
        <v>0</v>
      </c>
      <c r="D279" s="178"/>
      <c r="E279" s="178"/>
      <c r="F279" s="108" t="str">
        <f>入力シート③!G75</f>
        <v/>
      </c>
      <c r="G279" s="108">
        <f>入力シート③!H75</f>
        <v>0</v>
      </c>
      <c r="H279" s="109" t="str">
        <f>IFERROR(VLOOKUP(G279,女子登録②!$P$2:$V$101,4,FALSE),"0")</f>
        <v>0</v>
      </c>
      <c r="I279" s="108">
        <f t="shared" si="16"/>
        <v>0</v>
      </c>
      <c r="J279" s="109" t="str">
        <f>IFERROR(VLOOKUP(G279,女子登録②!$P$2:$V$101,5,FALSE),"0")</f>
        <v>0</v>
      </c>
      <c r="K279" s="109" t="str">
        <f>IFERROR(VLOOKUP(G279,女子登録②!$P$2:$V$101,7,FALSE),"0")</f>
        <v>0</v>
      </c>
      <c r="L279" s="108">
        <v>2</v>
      </c>
      <c r="M279" s="108" t="str">
        <f>IFERROR(VLOOKUP(G279,女子登録②!$P$2:$V$101,3,FALSE),"0")</f>
        <v>0</v>
      </c>
      <c r="N279" s="108" t="str">
        <f>IFERROR(VLOOKUP(G279,女子登録②!$P$2:$V$101,6,FALSE),"0")</f>
        <v>0</v>
      </c>
      <c r="O279" s="178"/>
      <c r="P279" s="110" t="s">
        <v>256</v>
      </c>
      <c r="Q279" s="178"/>
      <c r="R279" s="108" t="str">
        <f>IFERROR(VLOOKUP(A279,種目!$C$30:$D$56,2,FALSE),"0")</f>
        <v>0</v>
      </c>
      <c r="S279" s="108">
        <f>入力シート③!J75</f>
        <v>0</v>
      </c>
      <c r="T279" s="110">
        <v>0</v>
      </c>
      <c r="U279" s="110">
        <v>2</v>
      </c>
      <c r="V279" s="108">
        <f>入力シート③!$B$1</f>
        <v>0</v>
      </c>
    </row>
    <row r="280" spans="1:22" ht="12.95" customHeight="1">
      <c r="A280" s="4">
        <f>入力シート③!I76</f>
        <v>0</v>
      </c>
      <c r="B280" s="108" t="str">
        <f t="shared" si="17"/>
        <v>0</v>
      </c>
      <c r="C280" s="108" t="str">
        <f>IFERROR(VLOOKUP(入力シート③!$B$1,所属!$B$2:$C$56,2,FALSE),"0")</f>
        <v>0</v>
      </c>
      <c r="D280" s="178"/>
      <c r="E280" s="178"/>
      <c r="F280" s="108" t="str">
        <f>入力シート③!G76</f>
        <v/>
      </c>
      <c r="G280" s="108">
        <f>入力シート③!H76</f>
        <v>0</v>
      </c>
      <c r="H280" s="109" t="str">
        <f>IFERROR(VLOOKUP(G280,女子登録②!$P$2:$V$101,4,FALSE),"0")</f>
        <v>0</v>
      </c>
      <c r="I280" s="108">
        <f t="shared" si="16"/>
        <v>0</v>
      </c>
      <c r="J280" s="109" t="str">
        <f>IFERROR(VLOOKUP(G280,女子登録②!$P$2:$V$101,5,FALSE),"0")</f>
        <v>0</v>
      </c>
      <c r="K280" s="109" t="str">
        <f>IFERROR(VLOOKUP(G280,女子登録②!$P$2:$V$101,7,FALSE),"0")</f>
        <v>0</v>
      </c>
      <c r="L280" s="108">
        <v>2</v>
      </c>
      <c r="M280" s="108" t="str">
        <f>IFERROR(VLOOKUP(G280,女子登録②!$P$2:$V$101,3,FALSE),"0")</f>
        <v>0</v>
      </c>
      <c r="N280" s="108" t="str">
        <f>IFERROR(VLOOKUP(G280,女子登録②!$P$2:$V$101,6,FALSE),"0")</f>
        <v>0</v>
      </c>
      <c r="O280" s="178"/>
      <c r="P280" s="110" t="s">
        <v>256</v>
      </c>
      <c r="Q280" s="178"/>
      <c r="R280" s="108" t="str">
        <f>IFERROR(VLOOKUP(A280,種目!$C$30:$D$56,2,FALSE),"0")</f>
        <v>0</v>
      </c>
      <c r="S280" s="108">
        <f>入力シート③!J76</f>
        <v>0</v>
      </c>
      <c r="T280" s="110">
        <v>0</v>
      </c>
      <c r="U280" s="110">
        <v>2</v>
      </c>
      <c r="V280" s="108">
        <f>入力シート③!$B$1</f>
        <v>0</v>
      </c>
    </row>
    <row r="281" spans="1:22" ht="12.95" customHeight="1">
      <c r="A281" s="4">
        <f>入力シート③!I77</f>
        <v>0</v>
      </c>
      <c r="B281" s="108" t="str">
        <f t="shared" si="17"/>
        <v>0</v>
      </c>
      <c r="C281" s="108" t="str">
        <f>IFERROR(VLOOKUP(入力シート③!$B$1,所属!$B$2:$C$56,2,FALSE),"0")</f>
        <v>0</v>
      </c>
      <c r="D281" s="178"/>
      <c r="E281" s="178"/>
      <c r="F281" s="108" t="str">
        <f>入力シート③!G77</f>
        <v/>
      </c>
      <c r="G281" s="108">
        <f>入力シート③!H77</f>
        <v>0</v>
      </c>
      <c r="H281" s="109" t="str">
        <f>IFERROR(VLOOKUP(G281,女子登録②!$P$2:$V$101,4,FALSE),"0")</f>
        <v>0</v>
      </c>
      <c r="I281" s="108">
        <f t="shared" si="16"/>
        <v>0</v>
      </c>
      <c r="J281" s="109" t="str">
        <f>IFERROR(VLOOKUP(G281,女子登録②!$P$2:$V$101,5,FALSE),"0")</f>
        <v>0</v>
      </c>
      <c r="K281" s="109" t="str">
        <f>IFERROR(VLOOKUP(G281,女子登録②!$P$2:$V$101,7,FALSE),"0")</f>
        <v>0</v>
      </c>
      <c r="L281" s="108">
        <v>2</v>
      </c>
      <c r="M281" s="108" t="str">
        <f>IFERROR(VLOOKUP(G281,女子登録②!$P$2:$V$101,3,FALSE),"0")</f>
        <v>0</v>
      </c>
      <c r="N281" s="108" t="str">
        <f>IFERROR(VLOOKUP(G281,女子登録②!$P$2:$V$101,6,FALSE),"0")</f>
        <v>0</v>
      </c>
      <c r="O281" s="178"/>
      <c r="P281" s="110" t="s">
        <v>256</v>
      </c>
      <c r="Q281" s="178"/>
      <c r="R281" s="108" t="str">
        <f>IFERROR(VLOOKUP(A281,種目!$C$30:$D$56,2,FALSE),"0")</f>
        <v>0</v>
      </c>
      <c r="S281" s="108">
        <f>入力シート③!J77</f>
        <v>0</v>
      </c>
      <c r="T281" s="110">
        <v>0</v>
      </c>
      <c r="U281" s="110">
        <v>2</v>
      </c>
      <c r="V281" s="108">
        <f>入力シート③!$B$1</f>
        <v>0</v>
      </c>
    </row>
    <row r="282" spans="1:22" ht="12.95" customHeight="1">
      <c r="A282" s="4">
        <f>入力シート③!I78</f>
        <v>0</v>
      </c>
      <c r="B282" s="108" t="str">
        <f t="shared" si="17"/>
        <v>0</v>
      </c>
      <c r="C282" s="108" t="str">
        <f>IFERROR(VLOOKUP(入力シート③!$B$1,所属!$B$2:$C$56,2,FALSE),"0")</f>
        <v>0</v>
      </c>
      <c r="D282" s="178"/>
      <c r="E282" s="178"/>
      <c r="F282" s="108" t="str">
        <f>入力シート③!G78</f>
        <v/>
      </c>
      <c r="G282" s="108">
        <f>入力シート③!H78</f>
        <v>0</v>
      </c>
      <c r="H282" s="109" t="str">
        <f>IFERROR(VLOOKUP(G282,女子登録②!$P$2:$V$101,4,FALSE),"0")</f>
        <v>0</v>
      </c>
      <c r="I282" s="108">
        <f t="shared" si="16"/>
        <v>0</v>
      </c>
      <c r="J282" s="109" t="str">
        <f>IFERROR(VLOOKUP(G282,女子登録②!$P$2:$V$101,5,FALSE),"0")</f>
        <v>0</v>
      </c>
      <c r="K282" s="109" t="str">
        <f>IFERROR(VLOOKUP(G282,女子登録②!$P$2:$V$101,7,FALSE),"0")</f>
        <v>0</v>
      </c>
      <c r="L282" s="108">
        <v>2</v>
      </c>
      <c r="M282" s="108" t="str">
        <f>IFERROR(VLOOKUP(G282,女子登録②!$P$2:$V$101,3,FALSE),"0")</f>
        <v>0</v>
      </c>
      <c r="N282" s="108" t="str">
        <f>IFERROR(VLOOKUP(G282,女子登録②!$P$2:$V$101,6,FALSE),"0")</f>
        <v>0</v>
      </c>
      <c r="O282" s="178"/>
      <c r="P282" s="110" t="s">
        <v>256</v>
      </c>
      <c r="Q282" s="178"/>
      <c r="R282" s="108" t="str">
        <f>IFERROR(VLOOKUP(A282,種目!$C$30:$D$56,2,FALSE),"0")</f>
        <v>0</v>
      </c>
      <c r="S282" s="108">
        <f>入力シート③!J78</f>
        <v>0</v>
      </c>
      <c r="T282" s="110">
        <v>0</v>
      </c>
      <c r="U282" s="110">
        <v>2</v>
      </c>
      <c r="V282" s="108">
        <f>入力シート③!$B$1</f>
        <v>0</v>
      </c>
    </row>
    <row r="283" spans="1:22" ht="12.95" customHeight="1">
      <c r="A283" s="4">
        <f>入力シート③!I79</f>
        <v>0</v>
      </c>
      <c r="B283" s="108" t="str">
        <f t="shared" si="17"/>
        <v>0</v>
      </c>
      <c r="C283" s="108" t="str">
        <f>IFERROR(VLOOKUP(入力シート③!$B$1,所属!$B$2:$C$56,2,FALSE),"0")</f>
        <v>0</v>
      </c>
      <c r="D283" s="178"/>
      <c r="E283" s="178"/>
      <c r="F283" s="108" t="str">
        <f>入力シート③!G79</f>
        <v/>
      </c>
      <c r="G283" s="108">
        <f>入力シート③!H79</f>
        <v>0</v>
      </c>
      <c r="H283" s="109" t="str">
        <f>IFERROR(VLOOKUP(G283,女子登録②!$P$2:$V$101,4,FALSE),"0")</f>
        <v>0</v>
      </c>
      <c r="I283" s="108">
        <f t="shared" si="16"/>
        <v>0</v>
      </c>
      <c r="J283" s="109" t="str">
        <f>IFERROR(VLOOKUP(G283,女子登録②!$P$2:$V$101,5,FALSE),"0")</f>
        <v>0</v>
      </c>
      <c r="K283" s="109" t="str">
        <f>IFERROR(VLOOKUP(G283,女子登録②!$P$2:$V$101,7,FALSE),"0")</f>
        <v>0</v>
      </c>
      <c r="L283" s="108">
        <v>2</v>
      </c>
      <c r="M283" s="108" t="str">
        <f>IFERROR(VLOOKUP(G283,女子登録②!$P$2:$V$101,3,FALSE),"0")</f>
        <v>0</v>
      </c>
      <c r="N283" s="108" t="str">
        <f>IFERROR(VLOOKUP(G283,女子登録②!$P$2:$V$101,6,FALSE),"0")</f>
        <v>0</v>
      </c>
      <c r="O283" s="178"/>
      <c r="P283" s="110" t="s">
        <v>256</v>
      </c>
      <c r="Q283" s="178"/>
      <c r="R283" s="108" t="str">
        <f>IFERROR(VLOOKUP(A283,種目!$C$30:$D$56,2,FALSE),"0")</f>
        <v>0</v>
      </c>
      <c r="S283" s="108">
        <f>入力シート③!J79</f>
        <v>0</v>
      </c>
      <c r="T283" s="110">
        <v>0</v>
      </c>
      <c r="U283" s="110">
        <v>2</v>
      </c>
      <c r="V283" s="108">
        <f>入力シート③!$B$1</f>
        <v>0</v>
      </c>
    </row>
    <row r="284" spans="1:22" ht="12.95" customHeight="1">
      <c r="A284" s="4">
        <f>入力シート③!I80</f>
        <v>0</v>
      </c>
      <c r="B284" s="108" t="str">
        <f t="shared" si="17"/>
        <v>0</v>
      </c>
      <c r="C284" s="108" t="str">
        <f>IFERROR(VLOOKUP(入力シート③!$B$1,所属!$B$2:$C$56,2,FALSE),"0")</f>
        <v>0</v>
      </c>
      <c r="D284" s="178"/>
      <c r="E284" s="178"/>
      <c r="F284" s="108" t="str">
        <f>入力シート③!G80</f>
        <v/>
      </c>
      <c r="G284" s="108">
        <f>入力シート③!H80</f>
        <v>0</v>
      </c>
      <c r="H284" s="109" t="str">
        <f>IFERROR(VLOOKUP(G284,女子登録②!$P$2:$V$101,4,FALSE),"0")</f>
        <v>0</v>
      </c>
      <c r="I284" s="108">
        <f t="shared" si="16"/>
        <v>0</v>
      </c>
      <c r="J284" s="109" t="str">
        <f>IFERROR(VLOOKUP(G284,女子登録②!$P$2:$V$101,5,FALSE),"0")</f>
        <v>0</v>
      </c>
      <c r="K284" s="109" t="str">
        <f>IFERROR(VLOOKUP(G284,女子登録②!$P$2:$V$101,7,FALSE),"0")</f>
        <v>0</v>
      </c>
      <c r="L284" s="108">
        <v>2</v>
      </c>
      <c r="M284" s="108" t="str">
        <f>IFERROR(VLOOKUP(G284,女子登録②!$P$2:$V$101,3,FALSE),"0")</f>
        <v>0</v>
      </c>
      <c r="N284" s="108" t="str">
        <f>IFERROR(VLOOKUP(G284,女子登録②!$P$2:$V$101,6,FALSE),"0")</f>
        <v>0</v>
      </c>
      <c r="O284" s="178"/>
      <c r="P284" s="110" t="s">
        <v>256</v>
      </c>
      <c r="Q284" s="178"/>
      <c r="R284" s="108" t="str">
        <f>IFERROR(VLOOKUP(A284,種目!$C$30:$D$56,2,FALSE),"0")</f>
        <v>0</v>
      </c>
      <c r="S284" s="108">
        <f>入力シート③!J80</f>
        <v>0</v>
      </c>
      <c r="T284" s="110">
        <v>0</v>
      </c>
      <c r="U284" s="110">
        <v>2</v>
      </c>
      <c r="V284" s="108">
        <f>入力シート③!$B$1</f>
        <v>0</v>
      </c>
    </row>
    <row r="285" spans="1:22" ht="12.95" customHeight="1">
      <c r="A285" s="4">
        <f>入力シート③!I81</f>
        <v>0</v>
      </c>
      <c r="B285" s="108" t="str">
        <f t="shared" si="17"/>
        <v>0</v>
      </c>
      <c r="C285" s="108" t="str">
        <f>IFERROR(VLOOKUP(入力シート③!$B$1,所属!$B$2:$C$56,2,FALSE),"0")</f>
        <v>0</v>
      </c>
      <c r="D285" s="178"/>
      <c r="E285" s="178"/>
      <c r="F285" s="108" t="str">
        <f>入力シート③!G81</f>
        <v/>
      </c>
      <c r="G285" s="108">
        <f>入力シート③!H81</f>
        <v>0</v>
      </c>
      <c r="H285" s="109" t="str">
        <f>IFERROR(VLOOKUP(G285,女子登録②!$P$2:$V$101,4,FALSE),"0")</f>
        <v>0</v>
      </c>
      <c r="I285" s="108">
        <f t="shared" ref="I285:I315" si="18">G285</f>
        <v>0</v>
      </c>
      <c r="J285" s="109" t="str">
        <f>IFERROR(VLOOKUP(G285,女子登録②!$P$2:$V$101,5,FALSE),"0")</f>
        <v>0</v>
      </c>
      <c r="K285" s="109" t="str">
        <f>IFERROR(VLOOKUP(G285,女子登録②!$P$2:$V$101,7,FALSE),"0")</f>
        <v>0</v>
      </c>
      <c r="L285" s="108">
        <v>2</v>
      </c>
      <c r="M285" s="108" t="str">
        <f>IFERROR(VLOOKUP(G285,女子登録②!$P$2:$V$101,3,FALSE),"0")</f>
        <v>0</v>
      </c>
      <c r="N285" s="108" t="str">
        <f>IFERROR(VLOOKUP(G285,女子登録②!$P$2:$V$101,6,FALSE),"0")</f>
        <v>0</v>
      </c>
      <c r="O285" s="178"/>
      <c r="P285" s="110" t="s">
        <v>256</v>
      </c>
      <c r="Q285" s="178"/>
      <c r="R285" s="108" t="str">
        <f>IFERROR(VLOOKUP(A285,種目!$C$30:$D$56,2,FALSE),"0")</f>
        <v>0</v>
      </c>
      <c r="S285" s="108">
        <f>入力シート③!J81</f>
        <v>0</v>
      </c>
      <c r="T285" s="110">
        <v>0</v>
      </c>
      <c r="U285" s="110">
        <v>2</v>
      </c>
      <c r="V285" s="108">
        <f>入力シート③!$B$1</f>
        <v>0</v>
      </c>
    </row>
    <row r="286" spans="1:22" ht="12.95" customHeight="1">
      <c r="A286" s="4">
        <f>入力シート③!I82</f>
        <v>0</v>
      </c>
      <c r="B286" s="108" t="str">
        <f t="shared" si="17"/>
        <v>0</v>
      </c>
      <c r="C286" s="108" t="str">
        <f>IFERROR(VLOOKUP(入力シート③!$B$1,所属!$B$2:$C$56,2,FALSE),"0")</f>
        <v>0</v>
      </c>
      <c r="D286" s="178"/>
      <c r="E286" s="178"/>
      <c r="F286" s="108" t="str">
        <f>入力シート③!G82</f>
        <v/>
      </c>
      <c r="G286" s="108">
        <f>入力シート③!H82</f>
        <v>0</v>
      </c>
      <c r="H286" s="109" t="str">
        <f>IFERROR(VLOOKUP(G286,女子登録②!$P$2:$V$101,4,FALSE),"0")</f>
        <v>0</v>
      </c>
      <c r="I286" s="108">
        <f t="shared" si="18"/>
        <v>0</v>
      </c>
      <c r="J286" s="109" t="str">
        <f>IFERROR(VLOOKUP(G286,女子登録②!$P$2:$V$101,5,FALSE),"0")</f>
        <v>0</v>
      </c>
      <c r="K286" s="109" t="str">
        <f>IFERROR(VLOOKUP(G286,女子登録②!$P$2:$V$101,7,FALSE),"0")</f>
        <v>0</v>
      </c>
      <c r="L286" s="108">
        <v>2</v>
      </c>
      <c r="M286" s="108" t="str">
        <f>IFERROR(VLOOKUP(G286,女子登録②!$P$2:$V$101,3,FALSE),"0")</f>
        <v>0</v>
      </c>
      <c r="N286" s="108" t="str">
        <f>IFERROR(VLOOKUP(G286,女子登録②!$P$2:$V$101,6,FALSE),"0")</f>
        <v>0</v>
      </c>
      <c r="O286" s="178"/>
      <c r="P286" s="110" t="s">
        <v>256</v>
      </c>
      <c r="Q286" s="178"/>
      <c r="R286" s="108" t="str">
        <f>IFERROR(VLOOKUP(A286,種目!$C$30:$D$56,2,FALSE),"0")</f>
        <v>0</v>
      </c>
      <c r="S286" s="108">
        <f>入力シート③!J82</f>
        <v>0</v>
      </c>
      <c r="T286" s="110">
        <v>0</v>
      </c>
      <c r="U286" s="110">
        <v>2</v>
      </c>
      <c r="V286" s="108">
        <f>入力シート③!$B$1</f>
        <v>0</v>
      </c>
    </row>
    <row r="287" spans="1:22" ht="12.95" customHeight="1">
      <c r="A287" s="4">
        <f>入力シート③!I83</f>
        <v>0</v>
      </c>
      <c r="B287" s="108" t="str">
        <f t="shared" si="17"/>
        <v>0</v>
      </c>
      <c r="C287" s="108" t="str">
        <f>IFERROR(VLOOKUP(入力シート③!$B$1,所属!$B$2:$C$56,2,FALSE),"0")</f>
        <v>0</v>
      </c>
      <c r="D287" s="178"/>
      <c r="E287" s="178"/>
      <c r="F287" s="108" t="str">
        <f>入力シート③!G83</f>
        <v/>
      </c>
      <c r="G287" s="108">
        <f>入力シート③!H83</f>
        <v>0</v>
      </c>
      <c r="H287" s="109" t="str">
        <f>IFERROR(VLOOKUP(G287,女子登録②!$P$2:$V$101,4,FALSE),"0")</f>
        <v>0</v>
      </c>
      <c r="I287" s="108">
        <f t="shared" si="18"/>
        <v>0</v>
      </c>
      <c r="J287" s="109" t="str">
        <f>IFERROR(VLOOKUP(G287,女子登録②!$P$2:$V$101,5,FALSE),"0")</f>
        <v>0</v>
      </c>
      <c r="K287" s="109" t="str">
        <f>IFERROR(VLOOKUP(G287,女子登録②!$P$2:$V$101,7,FALSE),"0")</f>
        <v>0</v>
      </c>
      <c r="L287" s="108">
        <v>2</v>
      </c>
      <c r="M287" s="108" t="str">
        <f>IFERROR(VLOOKUP(G287,女子登録②!$P$2:$V$101,3,FALSE),"0")</f>
        <v>0</v>
      </c>
      <c r="N287" s="108" t="str">
        <f>IFERROR(VLOOKUP(G287,女子登録②!$P$2:$V$101,6,FALSE),"0")</f>
        <v>0</v>
      </c>
      <c r="O287" s="178"/>
      <c r="P287" s="110" t="s">
        <v>256</v>
      </c>
      <c r="Q287" s="178"/>
      <c r="R287" s="108" t="str">
        <f>IFERROR(VLOOKUP(A287,種目!$C$30:$D$56,2,FALSE),"0")</f>
        <v>0</v>
      </c>
      <c r="S287" s="108">
        <f>入力シート③!J83</f>
        <v>0</v>
      </c>
      <c r="T287" s="110">
        <v>0</v>
      </c>
      <c r="U287" s="110">
        <v>2</v>
      </c>
      <c r="V287" s="108">
        <f>入力シート③!$B$1</f>
        <v>0</v>
      </c>
    </row>
    <row r="288" spans="1:22" ht="12.95" customHeight="1">
      <c r="A288" s="4">
        <f>入力シート③!I84</f>
        <v>0</v>
      </c>
      <c r="B288" s="108" t="str">
        <f t="shared" si="17"/>
        <v>0</v>
      </c>
      <c r="C288" s="108" t="str">
        <f>IFERROR(VLOOKUP(入力シート③!$B$1,所属!$B$2:$C$56,2,FALSE),"0")</f>
        <v>0</v>
      </c>
      <c r="D288" s="178"/>
      <c r="E288" s="178"/>
      <c r="F288" s="108" t="str">
        <f>入力シート③!G84</f>
        <v/>
      </c>
      <c r="G288" s="108">
        <f>入力シート③!H84</f>
        <v>0</v>
      </c>
      <c r="H288" s="109" t="str">
        <f>IFERROR(VLOOKUP(G288,女子登録②!$P$2:$V$101,4,FALSE),"0")</f>
        <v>0</v>
      </c>
      <c r="I288" s="108">
        <f t="shared" si="18"/>
        <v>0</v>
      </c>
      <c r="J288" s="109" t="str">
        <f>IFERROR(VLOOKUP(G288,女子登録②!$P$2:$V$101,5,FALSE),"0")</f>
        <v>0</v>
      </c>
      <c r="K288" s="109" t="str">
        <f>IFERROR(VLOOKUP(G288,女子登録②!$P$2:$V$101,7,FALSE),"0")</f>
        <v>0</v>
      </c>
      <c r="L288" s="108">
        <v>2</v>
      </c>
      <c r="M288" s="108" t="str">
        <f>IFERROR(VLOOKUP(G288,女子登録②!$P$2:$V$101,3,FALSE),"0")</f>
        <v>0</v>
      </c>
      <c r="N288" s="108" t="str">
        <f>IFERROR(VLOOKUP(G288,女子登録②!$P$2:$V$101,6,FALSE),"0")</f>
        <v>0</v>
      </c>
      <c r="O288" s="178"/>
      <c r="P288" s="110" t="s">
        <v>256</v>
      </c>
      <c r="Q288" s="178"/>
      <c r="R288" s="108" t="str">
        <f>IFERROR(VLOOKUP(A288,種目!$C$30:$D$56,2,FALSE),"0")</f>
        <v>0</v>
      </c>
      <c r="S288" s="108">
        <f>入力シート③!J84</f>
        <v>0</v>
      </c>
      <c r="T288" s="110">
        <v>0</v>
      </c>
      <c r="U288" s="110">
        <v>2</v>
      </c>
      <c r="V288" s="108">
        <f>入力シート③!$B$1</f>
        <v>0</v>
      </c>
    </row>
    <row r="289" spans="1:22" ht="12.95" customHeight="1">
      <c r="A289" s="4">
        <f>入力シート③!I85</f>
        <v>0</v>
      </c>
      <c r="B289" s="108" t="str">
        <f t="shared" si="17"/>
        <v>0</v>
      </c>
      <c r="C289" s="108" t="str">
        <f>IFERROR(VLOOKUP(入力シート③!$B$1,所属!$B$2:$C$56,2,FALSE),"0")</f>
        <v>0</v>
      </c>
      <c r="D289" s="178"/>
      <c r="E289" s="178"/>
      <c r="F289" s="108" t="str">
        <f>入力シート③!G85</f>
        <v/>
      </c>
      <c r="G289" s="108">
        <f>入力シート③!H85</f>
        <v>0</v>
      </c>
      <c r="H289" s="109" t="str">
        <f>IFERROR(VLOOKUP(G289,女子登録②!$P$2:$V$101,4,FALSE),"0")</f>
        <v>0</v>
      </c>
      <c r="I289" s="108">
        <f t="shared" si="18"/>
        <v>0</v>
      </c>
      <c r="J289" s="109" t="str">
        <f>IFERROR(VLOOKUP(G289,女子登録②!$P$2:$V$101,5,FALSE),"0")</f>
        <v>0</v>
      </c>
      <c r="K289" s="109" t="str">
        <f>IFERROR(VLOOKUP(G289,女子登録②!$P$2:$V$101,7,FALSE),"0")</f>
        <v>0</v>
      </c>
      <c r="L289" s="108">
        <v>2</v>
      </c>
      <c r="M289" s="108" t="str">
        <f>IFERROR(VLOOKUP(G289,女子登録②!$P$2:$V$101,3,FALSE),"0")</f>
        <v>0</v>
      </c>
      <c r="N289" s="108" t="str">
        <f>IFERROR(VLOOKUP(G289,女子登録②!$P$2:$V$101,6,FALSE),"0")</f>
        <v>0</v>
      </c>
      <c r="O289" s="178"/>
      <c r="P289" s="110" t="s">
        <v>256</v>
      </c>
      <c r="Q289" s="178"/>
      <c r="R289" s="108" t="str">
        <f>IFERROR(VLOOKUP(A289,種目!$C$30:$D$56,2,FALSE),"0")</f>
        <v>0</v>
      </c>
      <c r="S289" s="108">
        <f>入力シート③!J85</f>
        <v>0</v>
      </c>
      <c r="T289" s="110">
        <v>0</v>
      </c>
      <c r="U289" s="110">
        <v>2</v>
      </c>
      <c r="V289" s="108">
        <f>入力シート③!$B$1</f>
        <v>0</v>
      </c>
    </row>
    <row r="290" spans="1:22" ht="12.95" customHeight="1">
      <c r="A290" s="4">
        <f>入力シート③!I86</f>
        <v>0</v>
      </c>
      <c r="B290" s="108" t="str">
        <f t="shared" si="17"/>
        <v>0</v>
      </c>
      <c r="C290" s="108" t="str">
        <f>IFERROR(VLOOKUP(入力シート③!$B$1,所属!$B$2:$C$56,2,FALSE),"0")</f>
        <v>0</v>
      </c>
      <c r="D290" s="178"/>
      <c r="E290" s="178"/>
      <c r="F290" s="108" t="str">
        <f>入力シート③!G86</f>
        <v/>
      </c>
      <c r="G290" s="108">
        <f>入力シート③!H86</f>
        <v>0</v>
      </c>
      <c r="H290" s="109" t="str">
        <f>IFERROR(VLOOKUP(G290,女子登録②!$P$2:$V$101,4,FALSE),"0")</f>
        <v>0</v>
      </c>
      <c r="I290" s="108">
        <f t="shared" si="18"/>
        <v>0</v>
      </c>
      <c r="J290" s="109" t="str">
        <f>IFERROR(VLOOKUP(G290,女子登録②!$P$2:$V$101,5,FALSE),"0")</f>
        <v>0</v>
      </c>
      <c r="K290" s="109" t="str">
        <f>IFERROR(VLOOKUP(G290,女子登録②!$P$2:$V$101,7,FALSE),"0")</f>
        <v>0</v>
      </c>
      <c r="L290" s="108">
        <v>2</v>
      </c>
      <c r="M290" s="108" t="str">
        <f>IFERROR(VLOOKUP(G290,女子登録②!$P$2:$V$101,3,FALSE),"0")</f>
        <v>0</v>
      </c>
      <c r="N290" s="108" t="str">
        <f>IFERROR(VLOOKUP(G290,女子登録②!$P$2:$V$101,6,FALSE),"0")</f>
        <v>0</v>
      </c>
      <c r="O290" s="178"/>
      <c r="P290" s="110" t="s">
        <v>256</v>
      </c>
      <c r="Q290" s="178"/>
      <c r="R290" s="108" t="str">
        <f>IFERROR(VLOOKUP(A290,種目!$C$30:$D$56,2,FALSE),"0")</f>
        <v>0</v>
      </c>
      <c r="S290" s="108">
        <f>入力シート③!J86</f>
        <v>0</v>
      </c>
      <c r="T290" s="110">
        <v>0</v>
      </c>
      <c r="U290" s="110">
        <v>2</v>
      </c>
      <c r="V290" s="108">
        <f>入力シート③!$B$1</f>
        <v>0</v>
      </c>
    </row>
    <row r="291" spans="1:22" ht="12.95" customHeight="1">
      <c r="A291" s="4">
        <f>入力シート③!I87</f>
        <v>0</v>
      </c>
      <c r="B291" s="108" t="str">
        <f t="shared" si="17"/>
        <v>0</v>
      </c>
      <c r="C291" s="108" t="str">
        <f>IFERROR(VLOOKUP(入力シート③!$B$1,所属!$B$2:$C$56,2,FALSE),"0")</f>
        <v>0</v>
      </c>
      <c r="D291" s="178"/>
      <c r="E291" s="178"/>
      <c r="F291" s="108" t="str">
        <f>入力シート③!G87</f>
        <v/>
      </c>
      <c r="G291" s="108">
        <f>入力シート③!H87</f>
        <v>0</v>
      </c>
      <c r="H291" s="109" t="str">
        <f>IFERROR(VLOOKUP(G291,女子登録②!$P$2:$V$101,4,FALSE),"0")</f>
        <v>0</v>
      </c>
      <c r="I291" s="108">
        <f t="shared" si="18"/>
        <v>0</v>
      </c>
      <c r="J291" s="109" t="str">
        <f>IFERROR(VLOOKUP(G291,女子登録②!$P$2:$V$101,5,FALSE),"0")</f>
        <v>0</v>
      </c>
      <c r="K291" s="109" t="str">
        <f>IFERROR(VLOOKUP(G291,女子登録②!$P$2:$V$101,7,FALSE),"0")</f>
        <v>0</v>
      </c>
      <c r="L291" s="108">
        <v>2</v>
      </c>
      <c r="M291" s="108" t="str">
        <f>IFERROR(VLOOKUP(G291,女子登録②!$P$2:$V$101,3,FALSE),"0")</f>
        <v>0</v>
      </c>
      <c r="N291" s="108" t="str">
        <f>IFERROR(VLOOKUP(G291,女子登録②!$P$2:$V$101,6,FALSE),"0")</f>
        <v>0</v>
      </c>
      <c r="O291" s="178"/>
      <c r="P291" s="110" t="s">
        <v>256</v>
      </c>
      <c r="Q291" s="178"/>
      <c r="R291" s="108" t="str">
        <f>IFERROR(VLOOKUP(A291,種目!$C$30:$D$56,2,FALSE),"0")</f>
        <v>0</v>
      </c>
      <c r="S291" s="108">
        <f>入力シート③!J87</f>
        <v>0</v>
      </c>
      <c r="T291" s="110">
        <v>0</v>
      </c>
      <c r="U291" s="110">
        <v>2</v>
      </c>
      <c r="V291" s="108">
        <f>入力シート③!$B$1</f>
        <v>0</v>
      </c>
    </row>
    <row r="292" spans="1:22" ht="12.95" customHeight="1">
      <c r="A292" s="4">
        <f>入力シート③!I88</f>
        <v>0</v>
      </c>
      <c r="B292" s="108" t="str">
        <f t="shared" si="17"/>
        <v>0</v>
      </c>
      <c r="C292" s="108" t="str">
        <f>IFERROR(VLOOKUP(入力シート③!$B$1,所属!$B$2:$C$56,2,FALSE),"0")</f>
        <v>0</v>
      </c>
      <c r="D292" s="178"/>
      <c r="E292" s="178"/>
      <c r="F292" s="108" t="str">
        <f>入力シート③!G88</f>
        <v/>
      </c>
      <c r="G292" s="108">
        <f>入力シート③!H88</f>
        <v>0</v>
      </c>
      <c r="H292" s="109" t="str">
        <f>IFERROR(VLOOKUP(G292,女子登録②!$P$2:$V$101,4,FALSE),"0")</f>
        <v>0</v>
      </c>
      <c r="I292" s="108">
        <f t="shared" si="18"/>
        <v>0</v>
      </c>
      <c r="J292" s="109" t="str">
        <f>IFERROR(VLOOKUP(G292,女子登録②!$P$2:$V$101,5,FALSE),"0")</f>
        <v>0</v>
      </c>
      <c r="K292" s="109" t="str">
        <f>IFERROR(VLOOKUP(G292,女子登録②!$P$2:$V$101,7,FALSE),"0")</f>
        <v>0</v>
      </c>
      <c r="L292" s="108">
        <v>2</v>
      </c>
      <c r="M292" s="108" t="str">
        <f>IFERROR(VLOOKUP(G292,女子登録②!$P$2:$V$101,3,FALSE),"0")</f>
        <v>0</v>
      </c>
      <c r="N292" s="108" t="str">
        <f>IFERROR(VLOOKUP(G292,女子登録②!$P$2:$V$101,6,FALSE),"0")</f>
        <v>0</v>
      </c>
      <c r="O292" s="178"/>
      <c r="P292" s="110" t="s">
        <v>256</v>
      </c>
      <c r="Q292" s="178"/>
      <c r="R292" s="108" t="str">
        <f>IFERROR(VLOOKUP(A292,種目!$C$30:$D$56,2,FALSE),"0")</f>
        <v>0</v>
      </c>
      <c r="S292" s="108">
        <f>入力シート③!J88</f>
        <v>0</v>
      </c>
      <c r="T292" s="110">
        <v>0</v>
      </c>
      <c r="U292" s="110">
        <v>2</v>
      </c>
      <c r="V292" s="108">
        <f>入力シート③!$B$1</f>
        <v>0</v>
      </c>
    </row>
    <row r="293" spans="1:22" ht="12.95" customHeight="1">
      <c r="A293" s="4">
        <f>入力シート③!I89</f>
        <v>0</v>
      </c>
      <c r="B293" s="108" t="str">
        <f t="shared" si="17"/>
        <v>0</v>
      </c>
      <c r="C293" s="108" t="str">
        <f>IFERROR(VLOOKUP(入力シート③!$B$1,所属!$B$2:$C$56,2,FALSE),"0")</f>
        <v>0</v>
      </c>
      <c r="D293" s="178"/>
      <c r="E293" s="178"/>
      <c r="F293" s="108" t="str">
        <f>入力シート③!G89</f>
        <v/>
      </c>
      <c r="G293" s="108">
        <f>入力シート③!H89</f>
        <v>0</v>
      </c>
      <c r="H293" s="109" t="str">
        <f>IFERROR(VLOOKUP(G293,女子登録②!$P$2:$V$101,4,FALSE),"0")</f>
        <v>0</v>
      </c>
      <c r="I293" s="108">
        <f t="shared" si="18"/>
        <v>0</v>
      </c>
      <c r="J293" s="109" t="str">
        <f>IFERROR(VLOOKUP(G293,女子登録②!$P$2:$V$101,5,FALSE),"0")</f>
        <v>0</v>
      </c>
      <c r="K293" s="109" t="str">
        <f>IFERROR(VLOOKUP(G293,女子登録②!$P$2:$V$101,7,FALSE),"0")</f>
        <v>0</v>
      </c>
      <c r="L293" s="108">
        <v>2</v>
      </c>
      <c r="M293" s="108" t="str">
        <f>IFERROR(VLOOKUP(G293,女子登録②!$P$2:$V$101,3,FALSE),"0")</f>
        <v>0</v>
      </c>
      <c r="N293" s="108" t="str">
        <f>IFERROR(VLOOKUP(G293,女子登録②!$P$2:$V$101,6,FALSE),"0")</f>
        <v>0</v>
      </c>
      <c r="O293" s="178"/>
      <c r="P293" s="110" t="s">
        <v>256</v>
      </c>
      <c r="Q293" s="178"/>
      <c r="R293" s="108" t="str">
        <f>IFERROR(VLOOKUP(A293,種目!$C$30:$D$56,2,FALSE),"0")</f>
        <v>0</v>
      </c>
      <c r="S293" s="108">
        <f>入力シート③!J89</f>
        <v>0</v>
      </c>
      <c r="T293" s="110">
        <v>0</v>
      </c>
      <c r="U293" s="110">
        <v>2</v>
      </c>
      <c r="V293" s="108">
        <f>入力シート③!$B$1</f>
        <v>0</v>
      </c>
    </row>
    <row r="294" spans="1:22" ht="12.95" customHeight="1">
      <c r="A294" s="4">
        <f>入力シート③!I90</f>
        <v>0</v>
      </c>
      <c r="B294" s="108" t="str">
        <f t="shared" si="17"/>
        <v>0</v>
      </c>
      <c r="C294" s="108" t="str">
        <f>IFERROR(VLOOKUP(入力シート③!$B$1,所属!$B$2:$C$56,2,FALSE),"0")</f>
        <v>0</v>
      </c>
      <c r="D294" s="178"/>
      <c r="E294" s="178"/>
      <c r="F294" s="108" t="str">
        <f>入力シート③!G90</f>
        <v/>
      </c>
      <c r="G294" s="108">
        <f>入力シート③!H90</f>
        <v>0</v>
      </c>
      <c r="H294" s="109" t="str">
        <f>IFERROR(VLOOKUP(G294,女子登録②!$P$2:$V$101,4,FALSE),"0")</f>
        <v>0</v>
      </c>
      <c r="I294" s="108">
        <f t="shared" si="18"/>
        <v>0</v>
      </c>
      <c r="J294" s="109" t="str">
        <f>IFERROR(VLOOKUP(G294,女子登録②!$P$2:$V$101,5,FALSE),"0")</f>
        <v>0</v>
      </c>
      <c r="K294" s="109" t="str">
        <f>IFERROR(VLOOKUP(G294,女子登録②!$P$2:$V$101,7,FALSE),"0")</f>
        <v>0</v>
      </c>
      <c r="L294" s="108">
        <v>2</v>
      </c>
      <c r="M294" s="108" t="str">
        <f>IFERROR(VLOOKUP(G294,女子登録②!$P$2:$V$101,3,FALSE),"0")</f>
        <v>0</v>
      </c>
      <c r="N294" s="108" t="str">
        <f>IFERROR(VLOOKUP(G294,女子登録②!$P$2:$V$101,6,FALSE),"0")</f>
        <v>0</v>
      </c>
      <c r="O294" s="178"/>
      <c r="P294" s="110" t="s">
        <v>256</v>
      </c>
      <c r="Q294" s="178"/>
      <c r="R294" s="108" t="str">
        <f>IFERROR(VLOOKUP(A294,種目!$C$30:$D$56,2,FALSE),"0")</f>
        <v>0</v>
      </c>
      <c r="S294" s="108">
        <f>入力シート③!J90</f>
        <v>0</v>
      </c>
      <c r="T294" s="110">
        <v>0</v>
      </c>
      <c r="U294" s="110">
        <v>2</v>
      </c>
      <c r="V294" s="108">
        <f>入力シート③!$B$1</f>
        <v>0</v>
      </c>
    </row>
    <row r="295" spans="1:22" ht="12.95" customHeight="1">
      <c r="A295" s="4">
        <f>入力シート③!I91</f>
        <v>0</v>
      </c>
      <c r="B295" s="108" t="str">
        <f t="shared" si="17"/>
        <v>0</v>
      </c>
      <c r="C295" s="108" t="str">
        <f>IFERROR(VLOOKUP(入力シート③!$B$1,所属!$B$2:$C$56,2,FALSE),"0")</f>
        <v>0</v>
      </c>
      <c r="D295" s="178"/>
      <c r="E295" s="178"/>
      <c r="F295" s="108" t="str">
        <f>入力シート③!G91</f>
        <v/>
      </c>
      <c r="G295" s="108">
        <f>入力シート③!H91</f>
        <v>0</v>
      </c>
      <c r="H295" s="109" t="str">
        <f>IFERROR(VLOOKUP(G295,女子登録②!$P$2:$V$101,4,FALSE),"0")</f>
        <v>0</v>
      </c>
      <c r="I295" s="108">
        <f t="shared" si="18"/>
        <v>0</v>
      </c>
      <c r="J295" s="109" t="str">
        <f>IFERROR(VLOOKUP(G295,女子登録②!$P$2:$V$101,5,FALSE),"0")</f>
        <v>0</v>
      </c>
      <c r="K295" s="109" t="str">
        <f>IFERROR(VLOOKUP(G295,女子登録②!$P$2:$V$101,7,FALSE),"0")</f>
        <v>0</v>
      </c>
      <c r="L295" s="108">
        <v>2</v>
      </c>
      <c r="M295" s="108" t="str">
        <f>IFERROR(VLOOKUP(G295,女子登録②!$P$2:$V$101,3,FALSE),"0")</f>
        <v>0</v>
      </c>
      <c r="N295" s="108" t="str">
        <f>IFERROR(VLOOKUP(G295,女子登録②!$P$2:$V$101,6,FALSE),"0")</f>
        <v>0</v>
      </c>
      <c r="O295" s="178"/>
      <c r="P295" s="110" t="s">
        <v>256</v>
      </c>
      <c r="Q295" s="178"/>
      <c r="R295" s="108" t="str">
        <f>IFERROR(VLOOKUP(A295,種目!$C$30:$D$56,2,FALSE),"0")</f>
        <v>0</v>
      </c>
      <c r="S295" s="108">
        <f>入力シート③!J91</f>
        <v>0</v>
      </c>
      <c r="T295" s="110">
        <v>0</v>
      </c>
      <c r="U295" s="110">
        <v>2</v>
      </c>
      <c r="V295" s="108">
        <f>入力シート③!$B$1</f>
        <v>0</v>
      </c>
    </row>
    <row r="296" spans="1:22" ht="12.95" customHeight="1">
      <c r="A296" s="4">
        <f>入力シート③!I92</f>
        <v>0</v>
      </c>
      <c r="B296" s="108" t="str">
        <f t="shared" si="17"/>
        <v>0</v>
      </c>
      <c r="C296" s="108" t="str">
        <f>IFERROR(VLOOKUP(入力シート③!$B$1,所属!$B$2:$C$56,2,FALSE),"0")</f>
        <v>0</v>
      </c>
      <c r="D296" s="178"/>
      <c r="E296" s="178"/>
      <c r="F296" s="108" t="str">
        <f>入力シート③!G92</f>
        <v/>
      </c>
      <c r="G296" s="108">
        <f>入力シート③!H92</f>
        <v>0</v>
      </c>
      <c r="H296" s="109" t="str">
        <f>IFERROR(VLOOKUP(G296,女子登録②!$P$2:$V$101,4,FALSE),"0")</f>
        <v>0</v>
      </c>
      <c r="I296" s="108">
        <f t="shared" si="18"/>
        <v>0</v>
      </c>
      <c r="J296" s="109" t="str">
        <f>IFERROR(VLOOKUP(G296,女子登録②!$P$2:$V$101,5,FALSE),"0")</f>
        <v>0</v>
      </c>
      <c r="K296" s="109" t="str">
        <f>IFERROR(VLOOKUP(G296,女子登録②!$P$2:$V$101,7,FALSE),"0")</f>
        <v>0</v>
      </c>
      <c r="L296" s="108">
        <v>2</v>
      </c>
      <c r="M296" s="108" t="str">
        <f>IFERROR(VLOOKUP(G296,女子登録②!$P$2:$V$101,3,FALSE),"0")</f>
        <v>0</v>
      </c>
      <c r="N296" s="108" t="str">
        <f>IFERROR(VLOOKUP(G296,女子登録②!$P$2:$V$101,6,FALSE),"0")</f>
        <v>0</v>
      </c>
      <c r="O296" s="178"/>
      <c r="P296" s="110" t="s">
        <v>256</v>
      </c>
      <c r="Q296" s="178"/>
      <c r="R296" s="108" t="str">
        <f>IFERROR(VLOOKUP(A296,種目!$C$30:$D$56,2,FALSE),"0")</f>
        <v>0</v>
      </c>
      <c r="S296" s="108">
        <f>入力シート③!J92</f>
        <v>0</v>
      </c>
      <c r="T296" s="110">
        <v>0</v>
      </c>
      <c r="U296" s="110">
        <v>2</v>
      </c>
      <c r="V296" s="108">
        <f>入力シート③!$B$1</f>
        <v>0</v>
      </c>
    </row>
    <row r="297" spans="1:22" ht="12.95" customHeight="1">
      <c r="A297" s="4">
        <f>入力シート③!I93</f>
        <v>0</v>
      </c>
      <c r="B297" s="108" t="str">
        <f t="shared" si="17"/>
        <v>0</v>
      </c>
      <c r="C297" s="108" t="str">
        <f>IFERROR(VLOOKUP(入力シート③!$B$1,所属!$B$2:$C$56,2,FALSE),"0")</f>
        <v>0</v>
      </c>
      <c r="D297" s="178"/>
      <c r="E297" s="178"/>
      <c r="F297" s="108" t="str">
        <f>入力シート③!G93</f>
        <v/>
      </c>
      <c r="G297" s="108">
        <f>入力シート③!H93</f>
        <v>0</v>
      </c>
      <c r="H297" s="109" t="str">
        <f>IFERROR(VLOOKUP(G297,女子登録②!$P$2:$V$101,4,FALSE),"0")</f>
        <v>0</v>
      </c>
      <c r="I297" s="108">
        <f t="shared" si="18"/>
        <v>0</v>
      </c>
      <c r="J297" s="109" t="str">
        <f>IFERROR(VLOOKUP(G297,女子登録②!$P$2:$V$101,5,FALSE),"0")</f>
        <v>0</v>
      </c>
      <c r="K297" s="109" t="str">
        <f>IFERROR(VLOOKUP(G297,女子登録②!$P$2:$V$101,7,FALSE),"0")</f>
        <v>0</v>
      </c>
      <c r="L297" s="108">
        <v>2</v>
      </c>
      <c r="M297" s="108" t="str">
        <f>IFERROR(VLOOKUP(G297,女子登録②!$P$2:$V$101,3,FALSE),"0")</f>
        <v>0</v>
      </c>
      <c r="N297" s="108" t="str">
        <f>IFERROR(VLOOKUP(G297,女子登録②!$P$2:$V$101,6,FALSE),"0")</f>
        <v>0</v>
      </c>
      <c r="O297" s="178"/>
      <c r="P297" s="110" t="s">
        <v>256</v>
      </c>
      <c r="Q297" s="178"/>
      <c r="R297" s="108" t="str">
        <f>IFERROR(VLOOKUP(A297,種目!$C$30:$D$56,2,FALSE),"0")</f>
        <v>0</v>
      </c>
      <c r="S297" s="108">
        <f>入力シート③!J93</f>
        <v>0</v>
      </c>
      <c r="T297" s="110">
        <v>0</v>
      </c>
      <c r="U297" s="110">
        <v>2</v>
      </c>
      <c r="V297" s="108">
        <f>入力シート③!$B$1</f>
        <v>0</v>
      </c>
    </row>
    <row r="298" spans="1:22" ht="12.95" customHeight="1">
      <c r="A298" s="4">
        <f>入力シート③!I94</f>
        <v>0</v>
      </c>
      <c r="B298" s="108" t="str">
        <f t="shared" si="17"/>
        <v>0</v>
      </c>
      <c r="C298" s="108" t="str">
        <f>IFERROR(VLOOKUP(入力シート③!$B$1,所属!$B$2:$C$56,2,FALSE),"0")</f>
        <v>0</v>
      </c>
      <c r="D298" s="178"/>
      <c r="E298" s="178"/>
      <c r="F298" s="108" t="str">
        <f>入力シート③!G94</f>
        <v/>
      </c>
      <c r="G298" s="108">
        <f>入力シート③!H94</f>
        <v>0</v>
      </c>
      <c r="H298" s="109" t="str">
        <f>IFERROR(VLOOKUP(G298,女子登録②!$P$2:$V$101,4,FALSE),"0")</f>
        <v>0</v>
      </c>
      <c r="I298" s="108">
        <f t="shared" si="18"/>
        <v>0</v>
      </c>
      <c r="J298" s="109" t="str">
        <f>IFERROR(VLOOKUP(G298,女子登録②!$P$2:$V$101,5,FALSE),"0")</f>
        <v>0</v>
      </c>
      <c r="K298" s="109" t="str">
        <f>IFERROR(VLOOKUP(G298,女子登録②!$P$2:$V$101,7,FALSE),"0")</f>
        <v>0</v>
      </c>
      <c r="L298" s="108">
        <v>2</v>
      </c>
      <c r="M298" s="108" t="str">
        <f>IFERROR(VLOOKUP(G298,女子登録②!$P$2:$V$101,3,FALSE),"0")</f>
        <v>0</v>
      </c>
      <c r="N298" s="108" t="str">
        <f>IFERROR(VLOOKUP(G298,女子登録②!$P$2:$V$101,6,FALSE),"0")</f>
        <v>0</v>
      </c>
      <c r="O298" s="178"/>
      <c r="P298" s="110" t="s">
        <v>256</v>
      </c>
      <c r="Q298" s="178"/>
      <c r="R298" s="108" t="str">
        <f>IFERROR(VLOOKUP(A298,種目!$C$30:$D$56,2,FALSE),"0")</f>
        <v>0</v>
      </c>
      <c r="S298" s="108">
        <f>入力シート③!J94</f>
        <v>0</v>
      </c>
      <c r="T298" s="110">
        <v>0</v>
      </c>
      <c r="U298" s="110">
        <v>2</v>
      </c>
      <c r="V298" s="108">
        <f>入力シート③!$B$1</f>
        <v>0</v>
      </c>
    </row>
    <row r="299" spans="1:22" ht="12.95" customHeight="1">
      <c r="A299" s="4">
        <f>入力シート③!I95</f>
        <v>0</v>
      </c>
      <c r="B299" s="108" t="str">
        <f t="shared" si="17"/>
        <v>0</v>
      </c>
      <c r="C299" s="108" t="str">
        <f>IFERROR(VLOOKUP(入力シート③!$B$1,所属!$B$2:$C$56,2,FALSE),"0")</f>
        <v>0</v>
      </c>
      <c r="D299" s="178"/>
      <c r="E299" s="178"/>
      <c r="F299" s="108" t="str">
        <f>入力シート③!G95</f>
        <v/>
      </c>
      <c r="G299" s="108">
        <f>入力シート③!H95</f>
        <v>0</v>
      </c>
      <c r="H299" s="109" t="str">
        <f>IFERROR(VLOOKUP(G299,女子登録②!$P$2:$V$101,4,FALSE),"0")</f>
        <v>0</v>
      </c>
      <c r="I299" s="108">
        <f t="shared" si="18"/>
        <v>0</v>
      </c>
      <c r="J299" s="109" t="str">
        <f>IFERROR(VLOOKUP(G299,女子登録②!$P$2:$V$101,5,FALSE),"0")</f>
        <v>0</v>
      </c>
      <c r="K299" s="109" t="str">
        <f>IFERROR(VLOOKUP(G299,女子登録②!$P$2:$V$101,7,FALSE),"0")</f>
        <v>0</v>
      </c>
      <c r="L299" s="108">
        <v>2</v>
      </c>
      <c r="M299" s="108" t="str">
        <f>IFERROR(VLOOKUP(G299,女子登録②!$P$2:$V$101,3,FALSE),"0")</f>
        <v>0</v>
      </c>
      <c r="N299" s="108" t="str">
        <f>IFERROR(VLOOKUP(G299,女子登録②!$P$2:$V$101,6,FALSE),"0")</f>
        <v>0</v>
      </c>
      <c r="O299" s="178"/>
      <c r="P299" s="110" t="s">
        <v>256</v>
      </c>
      <c r="Q299" s="178"/>
      <c r="R299" s="108" t="str">
        <f>IFERROR(VLOOKUP(A299,種目!$C$30:$D$56,2,FALSE),"0")</f>
        <v>0</v>
      </c>
      <c r="S299" s="108">
        <f>入力シート③!J95</f>
        <v>0</v>
      </c>
      <c r="T299" s="110">
        <v>0</v>
      </c>
      <c r="U299" s="110">
        <v>2</v>
      </c>
      <c r="V299" s="108">
        <f>入力シート③!$B$1</f>
        <v>0</v>
      </c>
    </row>
    <row r="300" spans="1:22" ht="12.95" customHeight="1">
      <c r="A300" s="4">
        <f>入力シート③!I96</f>
        <v>0</v>
      </c>
      <c r="B300" s="108" t="str">
        <f t="shared" si="17"/>
        <v>0</v>
      </c>
      <c r="C300" s="108" t="str">
        <f>IFERROR(VLOOKUP(入力シート③!$B$1,所属!$B$2:$C$56,2,FALSE),"0")</f>
        <v>0</v>
      </c>
      <c r="D300" s="178"/>
      <c r="E300" s="178"/>
      <c r="F300" s="108" t="str">
        <f>入力シート③!G96</f>
        <v/>
      </c>
      <c r="G300" s="108">
        <f>入力シート③!H96</f>
        <v>0</v>
      </c>
      <c r="H300" s="109" t="str">
        <f>IFERROR(VLOOKUP(G300,女子登録②!$P$2:$V$101,4,FALSE),"0")</f>
        <v>0</v>
      </c>
      <c r="I300" s="108">
        <f t="shared" si="18"/>
        <v>0</v>
      </c>
      <c r="J300" s="109" t="str">
        <f>IFERROR(VLOOKUP(G300,女子登録②!$P$2:$V$101,5,FALSE),"0")</f>
        <v>0</v>
      </c>
      <c r="K300" s="109" t="str">
        <f>IFERROR(VLOOKUP(G300,女子登録②!$P$2:$V$101,7,FALSE),"0")</f>
        <v>0</v>
      </c>
      <c r="L300" s="108">
        <v>2</v>
      </c>
      <c r="M300" s="108" t="str">
        <f>IFERROR(VLOOKUP(G300,女子登録②!$P$2:$V$101,3,FALSE),"0")</f>
        <v>0</v>
      </c>
      <c r="N300" s="108" t="str">
        <f>IFERROR(VLOOKUP(G300,女子登録②!$P$2:$V$101,6,FALSE),"0")</f>
        <v>0</v>
      </c>
      <c r="O300" s="178"/>
      <c r="P300" s="110" t="s">
        <v>256</v>
      </c>
      <c r="Q300" s="178"/>
      <c r="R300" s="108" t="str">
        <f>IFERROR(VLOOKUP(A300,種目!$C$30:$D$56,2,FALSE),"0")</f>
        <v>0</v>
      </c>
      <c r="S300" s="108">
        <f>入力シート③!J96</f>
        <v>0</v>
      </c>
      <c r="T300" s="110">
        <v>0</v>
      </c>
      <c r="U300" s="110">
        <v>2</v>
      </c>
      <c r="V300" s="108">
        <f>入力シート③!$B$1</f>
        <v>0</v>
      </c>
    </row>
    <row r="301" spans="1:22" ht="12.95" customHeight="1">
      <c r="A301" s="4">
        <f>入力シート③!I97</f>
        <v>0</v>
      </c>
      <c r="B301" s="108" t="str">
        <f t="shared" si="17"/>
        <v>0</v>
      </c>
      <c r="C301" s="108" t="str">
        <f>IFERROR(VLOOKUP(入力シート③!$B$1,所属!$B$2:$C$56,2,FALSE),"0")</f>
        <v>0</v>
      </c>
      <c r="D301" s="178"/>
      <c r="E301" s="178"/>
      <c r="F301" s="108" t="str">
        <f>入力シート③!G97</f>
        <v/>
      </c>
      <c r="G301" s="108">
        <f>入力シート③!H97</f>
        <v>0</v>
      </c>
      <c r="H301" s="109" t="str">
        <f>IFERROR(VLOOKUP(G301,女子登録②!$P$2:$V$101,4,FALSE),"0")</f>
        <v>0</v>
      </c>
      <c r="I301" s="108">
        <f t="shared" si="18"/>
        <v>0</v>
      </c>
      <c r="J301" s="109" t="str">
        <f>IFERROR(VLOOKUP(G301,女子登録②!$P$2:$V$101,5,FALSE),"0")</f>
        <v>0</v>
      </c>
      <c r="K301" s="109" t="str">
        <f>IFERROR(VLOOKUP(G301,女子登録②!$P$2:$V$101,7,FALSE),"0")</f>
        <v>0</v>
      </c>
      <c r="L301" s="108">
        <v>2</v>
      </c>
      <c r="M301" s="108" t="str">
        <f>IFERROR(VLOOKUP(G301,女子登録②!$P$2:$V$101,3,FALSE),"0")</f>
        <v>0</v>
      </c>
      <c r="N301" s="108" t="str">
        <f>IFERROR(VLOOKUP(G301,女子登録②!$P$2:$V$101,6,FALSE),"0")</f>
        <v>0</v>
      </c>
      <c r="O301" s="178"/>
      <c r="P301" s="110" t="s">
        <v>256</v>
      </c>
      <c r="Q301" s="178"/>
      <c r="R301" s="108" t="str">
        <f>IFERROR(VLOOKUP(A301,種目!$C$30:$D$56,2,FALSE),"0")</f>
        <v>0</v>
      </c>
      <c r="S301" s="108">
        <f>入力シート③!J97</f>
        <v>0</v>
      </c>
      <c r="T301" s="110">
        <v>0</v>
      </c>
      <c r="U301" s="110">
        <v>2</v>
      </c>
      <c r="V301" s="108">
        <f>入力シート③!$B$1</f>
        <v>0</v>
      </c>
    </row>
    <row r="302" spans="1:22" ht="12.95" customHeight="1">
      <c r="A302" s="4">
        <f>入力シート③!I98</f>
        <v>0</v>
      </c>
      <c r="B302" s="108" t="str">
        <f t="shared" si="17"/>
        <v>0</v>
      </c>
      <c r="C302" s="108" t="str">
        <f>IFERROR(VLOOKUP(入力シート③!$B$1,所属!$B$2:$C$56,2,FALSE),"0")</f>
        <v>0</v>
      </c>
      <c r="D302" s="178"/>
      <c r="E302" s="178"/>
      <c r="F302" s="108" t="str">
        <f>入力シート③!G98</f>
        <v/>
      </c>
      <c r="G302" s="108">
        <f>入力シート③!H98</f>
        <v>0</v>
      </c>
      <c r="H302" s="109" t="str">
        <f>IFERROR(VLOOKUP(G302,女子登録②!$P$2:$V$101,4,FALSE),"0")</f>
        <v>0</v>
      </c>
      <c r="I302" s="108">
        <f t="shared" si="18"/>
        <v>0</v>
      </c>
      <c r="J302" s="109" t="str">
        <f>IFERROR(VLOOKUP(G302,女子登録②!$P$2:$V$101,5,FALSE),"0")</f>
        <v>0</v>
      </c>
      <c r="K302" s="109" t="str">
        <f>IFERROR(VLOOKUP(G302,女子登録②!$P$2:$V$101,7,FALSE),"0")</f>
        <v>0</v>
      </c>
      <c r="L302" s="108">
        <v>2</v>
      </c>
      <c r="M302" s="108" t="str">
        <f>IFERROR(VLOOKUP(G302,女子登録②!$P$2:$V$101,3,FALSE),"0")</f>
        <v>0</v>
      </c>
      <c r="N302" s="108" t="str">
        <f>IFERROR(VLOOKUP(G302,女子登録②!$P$2:$V$101,6,FALSE),"0")</f>
        <v>0</v>
      </c>
      <c r="O302" s="178"/>
      <c r="P302" s="110" t="s">
        <v>256</v>
      </c>
      <c r="Q302" s="178"/>
      <c r="R302" s="108" t="str">
        <f>IFERROR(VLOOKUP(A302,種目!$C$30:$D$56,2,FALSE),"0")</f>
        <v>0</v>
      </c>
      <c r="S302" s="108">
        <f>入力シート③!J98</f>
        <v>0</v>
      </c>
      <c r="T302" s="110">
        <v>0</v>
      </c>
      <c r="U302" s="110">
        <v>2</v>
      </c>
      <c r="V302" s="108">
        <f>入力シート③!$B$1</f>
        <v>0</v>
      </c>
    </row>
    <row r="303" spans="1:22" ht="12.95" customHeight="1">
      <c r="A303" s="4">
        <f>入力シート③!I99</f>
        <v>0</v>
      </c>
      <c r="B303" s="108" t="str">
        <f t="shared" si="17"/>
        <v>0</v>
      </c>
      <c r="C303" s="108" t="str">
        <f>IFERROR(VLOOKUP(入力シート③!$B$1,所属!$B$2:$C$56,2,FALSE),"0")</f>
        <v>0</v>
      </c>
      <c r="D303" s="178"/>
      <c r="E303" s="178"/>
      <c r="F303" s="108" t="str">
        <f>入力シート③!G99</f>
        <v/>
      </c>
      <c r="G303" s="108">
        <f>入力シート③!H99</f>
        <v>0</v>
      </c>
      <c r="H303" s="109" t="str">
        <f>IFERROR(VLOOKUP(G303,女子登録②!$P$2:$V$101,4,FALSE),"0")</f>
        <v>0</v>
      </c>
      <c r="I303" s="108">
        <f t="shared" si="18"/>
        <v>0</v>
      </c>
      <c r="J303" s="109" t="str">
        <f>IFERROR(VLOOKUP(G303,女子登録②!$P$2:$V$101,5,FALSE),"0")</f>
        <v>0</v>
      </c>
      <c r="K303" s="109" t="str">
        <f>IFERROR(VLOOKUP(G303,女子登録②!$P$2:$V$101,7,FALSE),"0")</f>
        <v>0</v>
      </c>
      <c r="L303" s="108">
        <v>2</v>
      </c>
      <c r="M303" s="108" t="str">
        <f>IFERROR(VLOOKUP(G303,女子登録②!$P$2:$V$101,3,FALSE),"0")</f>
        <v>0</v>
      </c>
      <c r="N303" s="108" t="str">
        <f>IFERROR(VLOOKUP(G303,女子登録②!$P$2:$V$101,6,FALSE),"0")</f>
        <v>0</v>
      </c>
      <c r="O303" s="178"/>
      <c r="P303" s="110" t="s">
        <v>256</v>
      </c>
      <c r="Q303" s="178"/>
      <c r="R303" s="108" t="str">
        <f>IFERROR(VLOOKUP(A303,種目!$C$30:$D$56,2,FALSE),"0")</f>
        <v>0</v>
      </c>
      <c r="S303" s="108">
        <f>入力シート③!J99</f>
        <v>0</v>
      </c>
      <c r="T303" s="110">
        <v>0</v>
      </c>
      <c r="U303" s="110">
        <v>2</v>
      </c>
      <c r="V303" s="108">
        <f>入力シート③!$B$1</f>
        <v>0</v>
      </c>
    </row>
    <row r="304" spans="1:22" ht="12.95" customHeight="1">
      <c r="A304" s="4">
        <f>入力シート③!I100</f>
        <v>0</v>
      </c>
      <c r="B304" s="108" t="str">
        <f t="shared" si="17"/>
        <v>0</v>
      </c>
      <c r="C304" s="108" t="str">
        <f>IFERROR(VLOOKUP(入力シート③!$B$1,所属!$B$2:$C$56,2,FALSE),"0")</f>
        <v>0</v>
      </c>
      <c r="D304" s="178"/>
      <c r="E304" s="178"/>
      <c r="F304" s="108" t="str">
        <f>入力シート③!G100</f>
        <v/>
      </c>
      <c r="G304" s="108">
        <f>入力シート③!H100</f>
        <v>0</v>
      </c>
      <c r="H304" s="109" t="str">
        <f>IFERROR(VLOOKUP(G304,女子登録②!$P$2:$V$101,4,FALSE),"0")</f>
        <v>0</v>
      </c>
      <c r="I304" s="108">
        <f t="shared" si="18"/>
        <v>0</v>
      </c>
      <c r="J304" s="109" t="str">
        <f>IFERROR(VLOOKUP(G304,女子登録②!$P$2:$V$101,5,FALSE),"0")</f>
        <v>0</v>
      </c>
      <c r="K304" s="109" t="str">
        <f>IFERROR(VLOOKUP(G304,女子登録②!$P$2:$V$101,7,FALSE),"0")</f>
        <v>0</v>
      </c>
      <c r="L304" s="108">
        <v>2</v>
      </c>
      <c r="M304" s="108" t="str">
        <f>IFERROR(VLOOKUP(G304,女子登録②!$P$2:$V$101,3,FALSE),"0")</f>
        <v>0</v>
      </c>
      <c r="N304" s="108" t="str">
        <f>IFERROR(VLOOKUP(G304,女子登録②!$P$2:$V$101,6,FALSE),"0")</f>
        <v>0</v>
      </c>
      <c r="O304" s="178"/>
      <c r="P304" s="110" t="s">
        <v>256</v>
      </c>
      <c r="Q304" s="178"/>
      <c r="R304" s="108" t="str">
        <f>IFERROR(VLOOKUP(A304,種目!$C$30:$D$56,2,FALSE),"0")</f>
        <v>0</v>
      </c>
      <c r="S304" s="108">
        <f>入力シート③!J100</f>
        <v>0</v>
      </c>
      <c r="T304" s="110">
        <v>0</v>
      </c>
      <c r="U304" s="110">
        <v>2</v>
      </c>
      <c r="V304" s="108">
        <f>入力シート③!$B$1</f>
        <v>0</v>
      </c>
    </row>
    <row r="305" spans="1:22" ht="12.95" customHeight="1">
      <c r="A305" s="4">
        <f>入力シート③!I101</f>
        <v>0</v>
      </c>
      <c r="B305" s="108" t="str">
        <f t="shared" si="17"/>
        <v>0</v>
      </c>
      <c r="C305" s="108" t="str">
        <f>IFERROR(VLOOKUP(入力シート③!$B$1,所属!$B$2:$C$56,2,FALSE),"0")</f>
        <v>0</v>
      </c>
      <c r="D305" s="178"/>
      <c r="E305" s="178"/>
      <c r="F305" s="108" t="str">
        <f>入力シート③!G101</f>
        <v/>
      </c>
      <c r="G305" s="108">
        <f>入力シート③!H101</f>
        <v>0</v>
      </c>
      <c r="H305" s="109" t="str">
        <f>IFERROR(VLOOKUP(G305,女子登録②!$P$2:$V$101,4,FALSE),"0")</f>
        <v>0</v>
      </c>
      <c r="I305" s="108">
        <f t="shared" si="18"/>
        <v>0</v>
      </c>
      <c r="J305" s="109" t="str">
        <f>IFERROR(VLOOKUP(G305,女子登録②!$P$2:$V$101,5,FALSE),"0")</f>
        <v>0</v>
      </c>
      <c r="K305" s="109" t="str">
        <f>IFERROR(VLOOKUP(G305,女子登録②!$P$2:$V$101,7,FALSE),"0")</f>
        <v>0</v>
      </c>
      <c r="L305" s="108">
        <v>2</v>
      </c>
      <c r="M305" s="108" t="str">
        <f>IFERROR(VLOOKUP(G305,女子登録②!$P$2:$V$101,3,FALSE),"0")</f>
        <v>0</v>
      </c>
      <c r="N305" s="108" t="str">
        <f>IFERROR(VLOOKUP(G305,女子登録②!$P$2:$V$101,6,FALSE),"0")</f>
        <v>0</v>
      </c>
      <c r="O305" s="178"/>
      <c r="P305" s="110" t="s">
        <v>256</v>
      </c>
      <c r="Q305" s="178"/>
      <c r="R305" s="108" t="str">
        <f>IFERROR(VLOOKUP(A305,種目!$C$30:$D$56,2,FALSE),"0")</f>
        <v>0</v>
      </c>
      <c r="S305" s="108">
        <f>入力シート③!J101</f>
        <v>0</v>
      </c>
      <c r="T305" s="110">
        <v>0</v>
      </c>
      <c r="U305" s="110">
        <v>2</v>
      </c>
      <c r="V305" s="108">
        <f>入力シート③!$B$1</f>
        <v>0</v>
      </c>
    </row>
    <row r="306" spans="1:22" ht="12.95" customHeight="1">
      <c r="A306" s="4">
        <f>入力シート③!I102</f>
        <v>0</v>
      </c>
      <c r="B306" s="108" t="str">
        <f t="shared" si="17"/>
        <v>0</v>
      </c>
      <c r="C306" s="108" t="str">
        <f>IFERROR(VLOOKUP(入力シート③!$B$1,所属!$B$2:$C$56,2,FALSE),"0")</f>
        <v>0</v>
      </c>
      <c r="D306" s="178"/>
      <c r="E306" s="178"/>
      <c r="F306" s="108" t="str">
        <f>入力シート③!G102</f>
        <v/>
      </c>
      <c r="G306" s="108">
        <f>入力シート③!H102</f>
        <v>0</v>
      </c>
      <c r="H306" s="109" t="str">
        <f>IFERROR(VLOOKUP(G306,女子登録②!$P$2:$V$101,4,FALSE),"0")</f>
        <v>0</v>
      </c>
      <c r="I306" s="108">
        <f t="shared" si="18"/>
        <v>0</v>
      </c>
      <c r="J306" s="109" t="str">
        <f>IFERROR(VLOOKUP(G306,女子登録②!$P$2:$V$101,5,FALSE),"0")</f>
        <v>0</v>
      </c>
      <c r="K306" s="109" t="str">
        <f>IFERROR(VLOOKUP(G306,女子登録②!$P$2:$V$101,7,FALSE),"0")</f>
        <v>0</v>
      </c>
      <c r="L306" s="108">
        <v>2</v>
      </c>
      <c r="M306" s="108" t="str">
        <f>IFERROR(VLOOKUP(G306,女子登録②!$P$2:$V$101,3,FALSE),"0")</f>
        <v>0</v>
      </c>
      <c r="N306" s="108" t="str">
        <f>IFERROR(VLOOKUP(G306,女子登録②!$P$2:$V$101,6,FALSE),"0")</f>
        <v>0</v>
      </c>
      <c r="O306" s="178"/>
      <c r="P306" s="110" t="s">
        <v>256</v>
      </c>
      <c r="Q306" s="178"/>
      <c r="R306" s="108" t="str">
        <f>IFERROR(VLOOKUP(A306,種目!$C$30:$D$56,2,FALSE),"0")</f>
        <v>0</v>
      </c>
      <c r="S306" s="108">
        <f>入力シート③!J102</f>
        <v>0</v>
      </c>
      <c r="T306" s="110">
        <v>0</v>
      </c>
      <c r="U306" s="110">
        <v>2</v>
      </c>
      <c r="V306" s="108">
        <f>入力シート③!$B$1</f>
        <v>0</v>
      </c>
    </row>
    <row r="307" spans="1:22" ht="12.95" customHeight="1">
      <c r="A307" s="4">
        <f>入力シート③!I103</f>
        <v>0</v>
      </c>
      <c r="B307" s="108" t="str">
        <f t="shared" si="17"/>
        <v>0</v>
      </c>
      <c r="C307" s="108" t="str">
        <f>IFERROR(VLOOKUP(入力シート③!$B$1,所属!$B$2:$C$56,2,FALSE),"0")</f>
        <v>0</v>
      </c>
      <c r="D307" s="178"/>
      <c r="E307" s="178"/>
      <c r="F307" s="108" t="str">
        <f>入力シート③!G103</f>
        <v/>
      </c>
      <c r="G307" s="108">
        <f>入力シート③!H103</f>
        <v>0</v>
      </c>
      <c r="H307" s="109" t="str">
        <f>IFERROR(VLOOKUP(G307,女子登録②!$P$2:$V$101,4,FALSE),"0")</f>
        <v>0</v>
      </c>
      <c r="I307" s="108">
        <f t="shared" si="18"/>
        <v>0</v>
      </c>
      <c r="J307" s="109" t="str">
        <f>IFERROR(VLOOKUP(G307,女子登録②!$P$2:$V$101,5,FALSE),"0")</f>
        <v>0</v>
      </c>
      <c r="K307" s="109" t="str">
        <f>IFERROR(VLOOKUP(G307,女子登録②!$P$2:$V$101,7,FALSE),"0")</f>
        <v>0</v>
      </c>
      <c r="L307" s="108">
        <v>2</v>
      </c>
      <c r="M307" s="108" t="str">
        <f>IFERROR(VLOOKUP(G307,女子登録②!$P$2:$V$101,3,FALSE),"0")</f>
        <v>0</v>
      </c>
      <c r="N307" s="108" t="str">
        <f>IFERROR(VLOOKUP(G307,女子登録②!$P$2:$V$101,6,FALSE),"0")</f>
        <v>0</v>
      </c>
      <c r="O307" s="178"/>
      <c r="P307" s="110" t="s">
        <v>256</v>
      </c>
      <c r="Q307" s="178"/>
      <c r="R307" s="108" t="str">
        <f>IFERROR(VLOOKUP(A307,種目!$C$30:$D$56,2,FALSE),"0")</f>
        <v>0</v>
      </c>
      <c r="S307" s="108">
        <f>入力シート③!J103</f>
        <v>0</v>
      </c>
      <c r="T307" s="110">
        <v>0</v>
      </c>
      <c r="U307" s="110">
        <v>2</v>
      </c>
      <c r="V307" s="108">
        <f>入力シート③!$B$1</f>
        <v>0</v>
      </c>
    </row>
    <row r="308" spans="1:22" ht="12.95" customHeight="1">
      <c r="A308" s="4">
        <f>入力シート③!I104</f>
        <v>0</v>
      </c>
      <c r="B308" s="108" t="str">
        <f t="shared" si="17"/>
        <v>0</v>
      </c>
      <c r="C308" s="108" t="str">
        <f>IFERROR(VLOOKUP(入力シート③!$B$1,所属!$B$2:$C$56,2,FALSE),"0")</f>
        <v>0</v>
      </c>
      <c r="D308" s="178"/>
      <c r="E308" s="178"/>
      <c r="F308" s="108" t="str">
        <f>入力シート③!G104</f>
        <v/>
      </c>
      <c r="G308" s="108">
        <f>入力シート③!H104</f>
        <v>0</v>
      </c>
      <c r="H308" s="109" t="str">
        <f>IFERROR(VLOOKUP(G308,女子登録②!$P$2:$V$101,4,FALSE),"0")</f>
        <v>0</v>
      </c>
      <c r="I308" s="108">
        <f t="shared" si="18"/>
        <v>0</v>
      </c>
      <c r="J308" s="109" t="str">
        <f>IFERROR(VLOOKUP(G308,女子登録②!$P$2:$V$101,5,FALSE),"0")</f>
        <v>0</v>
      </c>
      <c r="K308" s="109" t="str">
        <f>IFERROR(VLOOKUP(G308,女子登録②!$P$2:$V$101,7,FALSE),"0")</f>
        <v>0</v>
      </c>
      <c r="L308" s="108">
        <v>2</v>
      </c>
      <c r="M308" s="108" t="str">
        <f>IFERROR(VLOOKUP(G308,女子登録②!$P$2:$V$101,3,FALSE),"0")</f>
        <v>0</v>
      </c>
      <c r="N308" s="108" t="str">
        <f>IFERROR(VLOOKUP(G308,女子登録②!$P$2:$V$101,6,FALSE),"0")</f>
        <v>0</v>
      </c>
      <c r="O308" s="178"/>
      <c r="P308" s="110" t="s">
        <v>256</v>
      </c>
      <c r="Q308" s="178"/>
      <c r="R308" s="108" t="str">
        <f>IFERROR(VLOOKUP(A308,種目!$C$30:$D$56,2,FALSE),"0")</f>
        <v>0</v>
      </c>
      <c r="S308" s="108">
        <f>入力シート③!J104</f>
        <v>0</v>
      </c>
      <c r="T308" s="110">
        <v>0</v>
      </c>
      <c r="U308" s="110">
        <v>2</v>
      </c>
      <c r="V308" s="108">
        <f>入力シート③!$B$1</f>
        <v>0</v>
      </c>
    </row>
    <row r="309" spans="1:22" ht="12.95" customHeight="1">
      <c r="A309" s="4">
        <f>入力シート③!I105</f>
        <v>0</v>
      </c>
      <c r="B309" s="108" t="str">
        <f t="shared" si="17"/>
        <v>0</v>
      </c>
      <c r="C309" s="108" t="str">
        <f>IFERROR(VLOOKUP(入力シート③!$B$1,所属!$B$2:$C$56,2,FALSE),"0")</f>
        <v>0</v>
      </c>
      <c r="D309" s="178"/>
      <c r="E309" s="178"/>
      <c r="F309" s="108" t="str">
        <f>入力シート③!G105</f>
        <v/>
      </c>
      <c r="G309" s="108">
        <f>入力シート③!H105</f>
        <v>0</v>
      </c>
      <c r="H309" s="109" t="str">
        <f>IFERROR(VLOOKUP(G309,女子登録②!$P$2:$V$101,4,FALSE),"0")</f>
        <v>0</v>
      </c>
      <c r="I309" s="108">
        <f t="shared" si="18"/>
        <v>0</v>
      </c>
      <c r="J309" s="109" t="str">
        <f>IFERROR(VLOOKUP(G309,女子登録②!$P$2:$V$101,5,FALSE),"0")</f>
        <v>0</v>
      </c>
      <c r="K309" s="109" t="str">
        <f>IFERROR(VLOOKUP(G309,女子登録②!$P$2:$V$101,7,FALSE),"0")</f>
        <v>0</v>
      </c>
      <c r="L309" s="108">
        <v>2</v>
      </c>
      <c r="M309" s="108" t="str">
        <f>IFERROR(VLOOKUP(G309,女子登録②!$P$2:$V$101,3,FALSE),"0")</f>
        <v>0</v>
      </c>
      <c r="N309" s="108" t="str">
        <f>IFERROR(VLOOKUP(G309,女子登録②!$P$2:$V$101,6,FALSE),"0")</f>
        <v>0</v>
      </c>
      <c r="O309" s="178"/>
      <c r="P309" s="110" t="s">
        <v>256</v>
      </c>
      <c r="Q309" s="178"/>
      <c r="R309" s="108" t="str">
        <f>IFERROR(VLOOKUP(A309,種目!$C$30:$D$56,2,FALSE),"0")</f>
        <v>0</v>
      </c>
      <c r="S309" s="108">
        <f>入力シート③!J105</f>
        <v>0</v>
      </c>
      <c r="T309" s="110">
        <v>0</v>
      </c>
      <c r="U309" s="110">
        <v>2</v>
      </c>
      <c r="V309" s="108">
        <f>入力シート③!$B$1</f>
        <v>0</v>
      </c>
    </row>
    <row r="310" spans="1:22" ht="12.95" customHeight="1">
      <c r="A310" s="4">
        <f>入力シート③!I106</f>
        <v>0</v>
      </c>
      <c r="B310" s="108" t="str">
        <f t="shared" si="17"/>
        <v>0</v>
      </c>
      <c r="C310" s="108" t="str">
        <f>IFERROR(VLOOKUP(入力シート③!$B$1,所属!$B$2:$C$56,2,FALSE),"0")</f>
        <v>0</v>
      </c>
      <c r="D310" s="178"/>
      <c r="E310" s="178"/>
      <c r="F310" s="108" t="str">
        <f>入力シート③!G106</f>
        <v/>
      </c>
      <c r="G310" s="108">
        <f>入力シート③!H106</f>
        <v>0</v>
      </c>
      <c r="H310" s="109" t="str">
        <f>IFERROR(VLOOKUP(G310,女子登録②!$P$2:$V$101,4,FALSE),"0")</f>
        <v>0</v>
      </c>
      <c r="I310" s="108">
        <f t="shared" si="18"/>
        <v>0</v>
      </c>
      <c r="J310" s="109" t="str">
        <f>IFERROR(VLOOKUP(G310,女子登録②!$P$2:$V$101,5,FALSE),"0")</f>
        <v>0</v>
      </c>
      <c r="K310" s="109" t="str">
        <f>IFERROR(VLOOKUP(G310,女子登録②!$P$2:$V$101,7,FALSE),"0")</f>
        <v>0</v>
      </c>
      <c r="L310" s="108">
        <v>2</v>
      </c>
      <c r="M310" s="108" t="str">
        <f>IFERROR(VLOOKUP(G310,女子登録②!$P$2:$V$101,3,FALSE),"0")</f>
        <v>0</v>
      </c>
      <c r="N310" s="108" t="str">
        <f>IFERROR(VLOOKUP(G310,女子登録②!$P$2:$V$101,6,FALSE),"0")</f>
        <v>0</v>
      </c>
      <c r="O310" s="178"/>
      <c r="P310" s="110" t="s">
        <v>256</v>
      </c>
      <c r="Q310" s="178"/>
      <c r="R310" s="108" t="str">
        <f>IFERROR(VLOOKUP(A310,種目!$C$30:$D$56,2,FALSE),"0")</f>
        <v>0</v>
      </c>
      <c r="S310" s="108">
        <f>入力シート③!J106</f>
        <v>0</v>
      </c>
      <c r="T310" s="110">
        <v>0</v>
      </c>
      <c r="U310" s="110">
        <v>2</v>
      </c>
      <c r="V310" s="108">
        <f>入力シート③!$B$1</f>
        <v>0</v>
      </c>
    </row>
    <row r="311" spans="1:22" ht="12.95" customHeight="1">
      <c r="A311" s="4">
        <f>入力シート③!I107</f>
        <v>0</v>
      </c>
      <c r="B311" s="108" t="str">
        <f t="shared" si="17"/>
        <v>0</v>
      </c>
      <c r="C311" s="108" t="str">
        <f>IFERROR(VLOOKUP(入力シート③!$B$1,所属!$B$2:$C$56,2,FALSE),"0")</f>
        <v>0</v>
      </c>
      <c r="D311" s="178"/>
      <c r="E311" s="178"/>
      <c r="F311" s="108" t="str">
        <f>入力シート③!G107</f>
        <v/>
      </c>
      <c r="G311" s="108">
        <f>入力シート③!H107</f>
        <v>0</v>
      </c>
      <c r="H311" s="109" t="str">
        <f>IFERROR(VLOOKUP(G311,女子登録②!$P$2:$V$101,4,FALSE),"0")</f>
        <v>0</v>
      </c>
      <c r="I311" s="108">
        <f t="shared" si="18"/>
        <v>0</v>
      </c>
      <c r="J311" s="109" t="str">
        <f>IFERROR(VLOOKUP(G311,女子登録②!$P$2:$V$101,5,FALSE),"0")</f>
        <v>0</v>
      </c>
      <c r="K311" s="109" t="str">
        <f>IFERROR(VLOOKUP(G311,女子登録②!$P$2:$V$101,7,FALSE),"0")</f>
        <v>0</v>
      </c>
      <c r="L311" s="108">
        <v>2</v>
      </c>
      <c r="M311" s="108" t="str">
        <f>IFERROR(VLOOKUP(G311,女子登録②!$P$2:$V$101,3,FALSE),"0")</f>
        <v>0</v>
      </c>
      <c r="N311" s="108" t="str">
        <f>IFERROR(VLOOKUP(G311,女子登録②!$P$2:$V$101,6,FALSE),"0")</f>
        <v>0</v>
      </c>
      <c r="O311" s="178"/>
      <c r="P311" s="110" t="s">
        <v>256</v>
      </c>
      <c r="Q311" s="178"/>
      <c r="R311" s="108" t="str">
        <f>IFERROR(VLOOKUP(A311,種目!$C$30:$D$56,2,FALSE),"0")</f>
        <v>0</v>
      </c>
      <c r="S311" s="108">
        <f>入力シート③!J107</f>
        <v>0</v>
      </c>
      <c r="T311" s="110">
        <v>0</v>
      </c>
      <c r="U311" s="110">
        <v>2</v>
      </c>
      <c r="V311" s="108">
        <f>入力シート③!$B$1</f>
        <v>0</v>
      </c>
    </row>
    <row r="312" spans="1:22" ht="12.95" customHeight="1">
      <c r="A312" s="4">
        <f>入力シート③!I108</f>
        <v>0</v>
      </c>
      <c r="B312" s="108" t="str">
        <f t="shared" si="17"/>
        <v>0</v>
      </c>
      <c r="C312" s="108" t="str">
        <f>IFERROR(VLOOKUP(入力シート③!$B$1,所属!$B$2:$C$56,2,FALSE),"0")</f>
        <v>0</v>
      </c>
      <c r="D312" s="178"/>
      <c r="E312" s="178"/>
      <c r="F312" s="108" t="str">
        <f>入力シート③!G108</f>
        <v/>
      </c>
      <c r="G312" s="108">
        <f>入力シート③!H108</f>
        <v>0</v>
      </c>
      <c r="H312" s="109" t="str">
        <f>IFERROR(VLOOKUP(G312,女子登録②!$P$2:$V$101,4,FALSE),"0")</f>
        <v>0</v>
      </c>
      <c r="I312" s="108">
        <f t="shared" si="18"/>
        <v>0</v>
      </c>
      <c r="J312" s="109" t="str">
        <f>IFERROR(VLOOKUP(G312,女子登録②!$P$2:$V$101,5,FALSE),"0")</f>
        <v>0</v>
      </c>
      <c r="K312" s="109" t="str">
        <f>IFERROR(VLOOKUP(G312,女子登録②!$P$2:$V$101,7,FALSE),"0")</f>
        <v>0</v>
      </c>
      <c r="L312" s="108">
        <v>2</v>
      </c>
      <c r="M312" s="108" t="str">
        <f>IFERROR(VLOOKUP(G312,女子登録②!$P$2:$V$101,3,FALSE),"0")</f>
        <v>0</v>
      </c>
      <c r="N312" s="108" t="str">
        <f>IFERROR(VLOOKUP(G312,女子登録②!$P$2:$V$101,6,FALSE),"0")</f>
        <v>0</v>
      </c>
      <c r="O312" s="178"/>
      <c r="P312" s="110" t="s">
        <v>256</v>
      </c>
      <c r="Q312" s="178"/>
      <c r="R312" s="108" t="str">
        <f>IFERROR(VLOOKUP(A312,種目!$C$30:$D$56,2,FALSE),"0")</f>
        <v>0</v>
      </c>
      <c r="S312" s="108">
        <f>入力シート③!J108</f>
        <v>0</v>
      </c>
      <c r="T312" s="110">
        <v>0</v>
      </c>
      <c r="U312" s="110">
        <v>2</v>
      </c>
      <c r="V312" s="108">
        <f>入力シート③!$B$1</f>
        <v>0</v>
      </c>
    </row>
    <row r="313" spans="1:22" ht="12.95" customHeight="1">
      <c r="A313" s="4">
        <f>入力シート③!I109</f>
        <v>0</v>
      </c>
      <c r="B313" s="108" t="str">
        <f t="shared" si="17"/>
        <v>0</v>
      </c>
      <c r="C313" s="108" t="str">
        <f>IFERROR(VLOOKUP(入力シート③!$B$1,所属!$B$2:$C$56,2,FALSE),"0")</f>
        <v>0</v>
      </c>
      <c r="D313" s="178"/>
      <c r="E313" s="178"/>
      <c r="F313" s="108" t="str">
        <f>入力シート③!G109</f>
        <v/>
      </c>
      <c r="G313" s="108">
        <f>入力シート③!H109</f>
        <v>0</v>
      </c>
      <c r="H313" s="109" t="str">
        <f>IFERROR(VLOOKUP(G313,女子登録②!$P$2:$V$101,4,FALSE),"0")</f>
        <v>0</v>
      </c>
      <c r="I313" s="108">
        <f t="shared" si="18"/>
        <v>0</v>
      </c>
      <c r="J313" s="109" t="str">
        <f>IFERROR(VLOOKUP(G313,女子登録②!$P$2:$V$101,5,FALSE),"0")</f>
        <v>0</v>
      </c>
      <c r="K313" s="109" t="str">
        <f>IFERROR(VLOOKUP(G313,女子登録②!$P$2:$V$101,7,FALSE),"0")</f>
        <v>0</v>
      </c>
      <c r="L313" s="108">
        <v>2</v>
      </c>
      <c r="M313" s="108" t="str">
        <f>IFERROR(VLOOKUP(G313,女子登録②!$P$2:$V$101,3,FALSE),"0")</f>
        <v>0</v>
      </c>
      <c r="N313" s="108" t="str">
        <f>IFERROR(VLOOKUP(G313,女子登録②!$P$2:$V$101,6,FALSE),"0")</f>
        <v>0</v>
      </c>
      <c r="O313" s="178"/>
      <c r="P313" s="110" t="s">
        <v>256</v>
      </c>
      <c r="Q313" s="178"/>
      <c r="R313" s="108" t="str">
        <f>IFERROR(VLOOKUP(A313,種目!$C$30:$D$56,2,FALSE),"0")</f>
        <v>0</v>
      </c>
      <c r="S313" s="108">
        <f>入力シート③!J109</f>
        <v>0</v>
      </c>
      <c r="T313" s="110">
        <v>0</v>
      </c>
      <c r="U313" s="110">
        <v>2</v>
      </c>
      <c r="V313" s="108">
        <f>入力シート③!$B$1</f>
        <v>0</v>
      </c>
    </row>
    <row r="314" spans="1:22" ht="12.95" customHeight="1">
      <c r="A314" s="4">
        <f>入力シート③!I110</f>
        <v>0</v>
      </c>
      <c r="B314" s="108" t="str">
        <f t="shared" si="17"/>
        <v>0</v>
      </c>
      <c r="C314" s="108" t="str">
        <f>IFERROR(VLOOKUP(入力シート③!$B$1,所属!$B$2:$C$56,2,FALSE),"0")</f>
        <v>0</v>
      </c>
      <c r="D314" s="178"/>
      <c r="E314" s="178"/>
      <c r="F314" s="108" t="str">
        <f>入力シート③!G110</f>
        <v/>
      </c>
      <c r="G314" s="108">
        <f>入力シート③!H110</f>
        <v>0</v>
      </c>
      <c r="H314" s="109" t="str">
        <f>IFERROR(VLOOKUP(G314,女子登録②!$P$2:$V$101,4,FALSE),"0")</f>
        <v>0</v>
      </c>
      <c r="I314" s="108">
        <f t="shared" si="18"/>
        <v>0</v>
      </c>
      <c r="J314" s="109" t="str">
        <f>IFERROR(VLOOKUP(G314,女子登録②!$P$2:$V$101,5,FALSE),"0")</f>
        <v>0</v>
      </c>
      <c r="K314" s="109" t="str">
        <f>IFERROR(VLOOKUP(G314,女子登録②!$P$2:$V$101,7,FALSE),"0")</f>
        <v>0</v>
      </c>
      <c r="L314" s="108">
        <v>2</v>
      </c>
      <c r="M314" s="108" t="str">
        <f>IFERROR(VLOOKUP(G314,女子登録②!$P$2:$V$101,3,FALSE),"0")</f>
        <v>0</v>
      </c>
      <c r="N314" s="108" t="str">
        <f>IFERROR(VLOOKUP(G314,女子登録②!$P$2:$V$101,6,FALSE),"0")</f>
        <v>0</v>
      </c>
      <c r="O314" s="178"/>
      <c r="P314" s="110" t="s">
        <v>256</v>
      </c>
      <c r="Q314" s="178"/>
      <c r="R314" s="108" t="str">
        <f>IFERROR(VLOOKUP(A314,種目!$C$30:$D$56,2,FALSE),"0")</f>
        <v>0</v>
      </c>
      <c r="S314" s="108">
        <f>入力シート③!J110</f>
        <v>0</v>
      </c>
      <c r="T314" s="110">
        <v>0</v>
      </c>
      <c r="U314" s="110">
        <v>2</v>
      </c>
      <c r="V314" s="108">
        <f>入力シート③!$B$1</f>
        <v>0</v>
      </c>
    </row>
    <row r="315" spans="1:22" ht="12.95" customHeight="1" thickBot="1">
      <c r="A315" s="221">
        <f>入力シート③!I111</f>
        <v>0</v>
      </c>
      <c r="B315" s="111" t="str">
        <f t="shared" si="17"/>
        <v>0</v>
      </c>
      <c r="C315" s="111" t="str">
        <f>IFERROR(VLOOKUP(入力シート③!$B$1,所属!$B$2:$C$56,2,FALSE),"0")</f>
        <v>0</v>
      </c>
      <c r="D315" s="179"/>
      <c r="E315" s="179"/>
      <c r="F315" s="111" t="str">
        <f>入力シート③!G111</f>
        <v/>
      </c>
      <c r="G315" s="111">
        <f>入力シート③!H111</f>
        <v>0</v>
      </c>
      <c r="H315" s="112" t="str">
        <f>IFERROR(VLOOKUP(G315,女子登録②!$P$2:$V$101,4,FALSE),"0")</f>
        <v>0</v>
      </c>
      <c r="I315" s="111">
        <f t="shared" si="18"/>
        <v>0</v>
      </c>
      <c r="J315" s="112" t="str">
        <f>IFERROR(VLOOKUP(G315,女子登録②!$P$2:$V$101,5,FALSE),"0")</f>
        <v>0</v>
      </c>
      <c r="K315" s="112" t="str">
        <f>IFERROR(VLOOKUP(G315,女子登録②!$P$2:$V$101,7,FALSE),"0")</f>
        <v>0</v>
      </c>
      <c r="L315" s="112">
        <v>2</v>
      </c>
      <c r="M315" s="111" t="str">
        <f>IFERROR(VLOOKUP(G315,女子登録②!$P$2:$V$101,3,FALSE),"0")</f>
        <v>0</v>
      </c>
      <c r="N315" s="111" t="str">
        <f>IFERROR(VLOOKUP(G315,女子登録②!$P$2:$V$101,6,FALSE),"0")</f>
        <v>0</v>
      </c>
      <c r="O315" s="179"/>
      <c r="P315" s="113" t="s">
        <v>256</v>
      </c>
      <c r="Q315" s="179"/>
      <c r="R315" s="111" t="str">
        <f>IFERROR(VLOOKUP(A315,種目!$C$30:$D$56,2,FALSE),"0")</f>
        <v>0</v>
      </c>
      <c r="S315" s="111">
        <f>入力シート③!J111</f>
        <v>0</v>
      </c>
      <c r="T315" s="113">
        <v>0</v>
      </c>
      <c r="U315" s="113">
        <v>2</v>
      </c>
      <c r="V315" s="111">
        <f>入力シート③!$B$1</f>
        <v>0</v>
      </c>
    </row>
    <row r="316" spans="1:22" ht="12.95" customHeight="1" thickTop="1">
      <c r="A316" s="4">
        <f>入力シート③!K12</f>
        <v>0</v>
      </c>
      <c r="B316" s="108" t="str">
        <f>IFERROR(100000*L316+F316,"0")</f>
        <v>0</v>
      </c>
      <c r="C316" s="108" t="str">
        <f>IFERROR(VLOOKUP(入力シート③!$B$1,所属!$B$2:$C$56,2,FALSE),"0")</f>
        <v>0</v>
      </c>
      <c r="D316" s="180"/>
      <c r="E316" s="180"/>
      <c r="F316" s="108" t="str">
        <f>入力シート③!G12</f>
        <v/>
      </c>
      <c r="G316" s="108">
        <f>入力シート③!H12</f>
        <v>0</v>
      </c>
      <c r="H316" s="109" t="str">
        <f>IFERROR(VLOOKUP(G316,女子登録②!$P$2:$V$101,4,FALSE),"0")</f>
        <v>0</v>
      </c>
      <c r="I316" s="108">
        <f t="shared" ref="I316" si="19">G316</f>
        <v>0</v>
      </c>
      <c r="J316" s="109" t="str">
        <f>IFERROR(VLOOKUP(G316,女子登録②!$P$2:$V$101,5,FALSE),"0")</f>
        <v>0</v>
      </c>
      <c r="K316" s="109" t="str">
        <f>IFERROR(VLOOKUP(G316,女子登録②!$P$2:$V$101,7,FALSE),"0")</f>
        <v>0</v>
      </c>
      <c r="L316" s="108">
        <v>2</v>
      </c>
      <c r="M316" s="108" t="str">
        <f>IFERROR(VLOOKUP(G316,女子登録②!$P$2:$V$101,3,FALSE),"0")</f>
        <v>0</v>
      </c>
      <c r="N316" s="108" t="str">
        <f>IFERROR(VLOOKUP(G316,女子登録②!$P$2:$V$101,6,FALSE),"0")</f>
        <v>0</v>
      </c>
      <c r="O316" s="180"/>
      <c r="P316" s="110" t="s">
        <v>256</v>
      </c>
      <c r="Q316" s="180"/>
      <c r="R316" s="108" t="str">
        <f>IFERROR(VLOOKUP(A316,種目!$C$30:$D$56,2,FALSE),"0")</f>
        <v>0</v>
      </c>
      <c r="S316" s="108">
        <f>入力シート③!L12</f>
        <v>0</v>
      </c>
      <c r="T316" s="110">
        <v>0</v>
      </c>
      <c r="U316" s="110">
        <v>2</v>
      </c>
      <c r="V316" s="108">
        <f>入力シート③!$B$1</f>
        <v>0</v>
      </c>
    </row>
    <row r="317" spans="1:22" ht="12.95" customHeight="1">
      <c r="A317" s="4">
        <f>入力シート③!K13</f>
        <v>0</v>
      </c>
      <c r="B317" s="108" t="str">
        <f t="shared" ref="B317:B380" si="20">IFERROR(100000*L317+F317,"0")</f>
        <v>0</v>
      </c>
      <c r="C317" s="108" t="str">
        <f>IFERROR(VLOOKUP(入力シート③!$B$1,所属!$B$2:$C$56,2,FALSE),"0")</f>
        <v>0</v>
      </c>
      <c r="D317" s="180"/>
      <c r="E317" s="180"/>
      <c r="F317" s="108" t="str">
        <f>入力シート③!G13</f>
        <v/>
      </c>
      <c r="G317" s="108">
        <f>入力シート③!H13</f>
        <v>0</v>
      </c>
      <c r="H317" s="109" t="str">
        <f>IFERROR(VLOOKUP(G317,女子登録②!$P$2:$V$101,4,FALSE),"0")</f>
        <v>0</v>
      </c>
      <c r="I317" s="108">
        <f t="shared" ref="I317:I322" si="21">G317</f>
        <v>0</v>
      </c>
      <c r="J317" s="109" t="str">
        <f>IFERROR(VLOOKUP(G317,女子登録②!$P$2:$V$101,5,FALSE),"0")</f>
        <v>0</v>
      </c>
      <c r="K317" s="109" t="str">
        <f>IFERROR(VLOOKUP(G317,女子登録②!$P$2:$V$101,7,FALSE),"0")</f>
        <v>0</v>
      </c>
      <c r="L317" s="108">
        <v>2</v>
      </c>
      <c r="M317" s="108" t="str">
        <f>IFERROR(VLOOKUP(G317,女子登録②!$P$2:$V$101,3,FALSE),"0")</f>
        <v>0</v>
      </c>
      <c r="N317" s="108" t="str">
        <f>IFERROR(VLOOKUP(G317,女子登録②!$P$2:$V$101,6,FALSE),"0")</f>
        <v>0</v>
      </c>
      <c r="O317" s="180"/>
      <c r="P317" s="110" t="s">
        <v>256</v>
      </c>
      <c r="Q317" s="180"/>
      <c r="R317" s="108" t="str">
        <f>IFERROR(VLOOKUP(A317,種目!$C$30:$D$56,2,FALSE),"0")</f>
        <v>0</v>
      </c>
      <c r="S317" s="108">
        <f>入力シート③!L13</f>
        <v>0</v>
      </c>
      <c r="T317" s="110">
        <v>0</v>
      </c>
      <c r="U317" s="110">
        <v>2</v>
      </c>
      <c r="V317" s="108">
        <f>入力シート③!$B$1</f>
        <v>0</v>
      </c>
    </row>
    <row r="318" spans="1:22" ht="12.95" customHeight="1">
      <c r="A318" s="4">
        <f>入力シート③!K14</f>
        <v>0</v>
      </c>
      <c r="B318" s="108" t="str">
        <f t="shared" si="20"/>
        <v>0</v>
      </c>
      <c r="C318" s="108" t="str">
        <f>IFERROR(VLOOKUP(入力シート③!$B$1,所属!$B$2:$C$56,2,FALSE),"0")</f>
        <v>0</v>
      </c>
      <c r="D318" s="180"/>
      <c r="E318" s="180"/>
      <c r="F318" s="108" t="str">
        <f>入力シート③!G14</f>
        <v/>
      </c>
      <c r="G318" s="108">
        <f>入力シート③!H14</f>
        <v>0</v>
      </c>
      <c r="H318" s="109" t="str">
        <f>IFERROR(VLOOKUP(G318,女子登録②!$P$2:$V$101,4,FALSE),"0")</f>
        <v>0</v>
      </c>
      <c r="I318" s="108">
        <f t="shared" si="21"/>
        <v>0</v>
      </c>
      <c r="J318" s="109" t="str">
        <f>IFERROR(VLOOKUP(G318,女子登録②!$P$2:$V$101,5,FALSE),"0")</f>
        <v>0</v>
      </c>
      <c r="K318" s="109" t="str">
        <f>IFERROR(VLOOKUP(G318,女子登録②!$P$2:$V$101,7,FALSE),"0")</f>
        <v>0</v>
      </c>
      <c r="L318" s="108">
        <v>2</v>
      </c>
      <c r="M318" s="108" t="str">
        <f>IFERROR(VLOOKUP(G318,女子登録②!$P$2:$V$101,3,FALSE),"0")</f>
        <v>0</v>
      </c>
      <c r="N318" s="108" t="str">
        <f>IFERROR(VLOOKUP(G318,女子登録②!$P$2:$V$101,6,FALSE),"0")</f>
        <v>0</v>
      </c>
      <c r="O318" s="180"/>
      <c r="P318" s="110" t="s">
        <v>256</v>
      </c>
      <c r="Q318" s="180"/>
      <c r="R318" s="108" t="str">
        <f>IFERROR(VLOOKUP(A318,種目!$C$30:$D$56,2,FALSE),"0")</f>
        <v>0</v>
      </c>
      <c r="S318" s="108">
        <f>入力シート③!L14</f>
        <v>0</v>
      </c>
      <c r="T318" s="110">
        <v>0</v>
      </c>
      <c r="U318" s="110">
        <v>2</v>
      </c>
      <c r="V318" s="108">
        <f>入力シート③!$B$1</f>
        <v>0</v>
      </c>
    </row>
    <row r="319" spans="1:22" ht="12.95" customHeight="1">
      <c r="A319" s="4">
        <f>入力シート③!K15</f>
        <v>0</v>
      </c>
      <c r="B319" s="108" t="str">
        <f t="shared" si="20"/>
        <v>0</v>
      </c>
      <c r="C319" s="108" t="str">
        <f>IFERROR(VLOOKUP(入力シート③!$B$1,所属!$B$2:$C$56,2,FALSE),"0")</f>
        <v>0</v>
      </c>
      <c r="D319" s="180"/>
      <c r="E319" s="180"/>
      <c r="F319" s="108" t="str">
        <f>入力シート③!G15</f>
        <v/>
      </c>
      <c r="G319" s="108">
        <f>入力シート③!H15</f>
        <v>0</v>
      </c>
      <c r="H319" s="109" t="str">
        <f>IFERROR(VLOOKUP(G319,女子登録②!$P$2:$V$101,4,FALSE),"0")</f>
        <v>0</v>
      </c>
      <c r="I319" s="108">
        <f t="shared" si="21"/>
        <v>0</v>
      </c>
      <c r="J319" s="109" t="str">
        <f>IFERROR(VLOOKUP(G319,女子登録②!$P$2:$V$101,5,FALSE),"0")</f>
        <v>0</v>
      </c>
      <c r="K319" s="109" t="str">
        <f>IFERROR(VLOOKUP(G319,女子登録②!$P$2:$V$101,7,FALSE),"0")</f>
        <v>0</v>
      </c>
      <c r="L319" s="108">
        <v>2</v>
      </c>
      <c r="M319" s="108" t="str">
        <f>IFERROR(VLOOKUP(G319,女子登録②!$P$2:$V$101,3,FALSE),"0")</f>
        <v>0</v>
      </c>
      <c r="N319" s="108" t="str">
        <f>IFERROR(VLOOKUP(G319,女子登録②!$P$2:$V$101,6,FALSE),"0")</f>
        <v>0</v>
      </c>
      <c r="O319" s="180"/>
      <c r="P319" s="110" t="s">
        <v>256</v>
      </c>
      <c r="Q319" s="180"/>
      <c r="R319" s="108" t="str">
        <f>IFERROR(VLOOKUP(A319,種目!$C$30:$D$56,2,FALSE),"0")</f>
        <v>0</v>
      </c>
      <c r="S319" s="108">
        <f>入力シート③!L15</f>
        <v>0</v>
      </c>
      <c r="T319" s="110">
        <v>0</v>
      </c>
      <c r="U319" s="110">
        <v>2</v>
      </c>
      <c r="V319" s="108">
        <f>入力シート③!$B$1</f>
        <v>0</v>
      </c>
    </row>
    <row r="320" spans="1:22" ht="12.95" customHeight="1">
      <c r="A320" s="4">
        <f>入力シート③!K16</f>
        <v>0</v>
      </c>
      <c r="B320" s="108" t="str">
        <f t="shared" si="20"/>
        <v>0</v>
      </c>
      <c r="C320" s="108" t="str">
        <f>IFERROR(VLOOKUP(入力シート③!$B$1,所属!$B$2:$C$56,2,FALSE),"0")</f>
        <v>0</v>
      </c>
      <c r="D320" s="180"/>
      <c r="E320" s="180"/>
      <c r="F320" s="108" t="str">
        <f>入力シート③!G16</f>
        <v/>
      </c>
      <c r="G320" s="108">
        <f>入力シート③!H16</f>
        <v>0</v>
      </c>
      <c r="H320" s="109" t="str">
        <f>IFERROR(VLOOKUP(G320,女子登録②!$P$2:$V$101,4,FALSE),"0")</f>
        <v>0</v>
      </c>
      <c r="I320" s="108">
        <f t="shared" si="21"/>
        <v>0</v>
      </c>
      <c r="J320" s="109" t="str">
        <f>IFERROR(VLOOKUP(G320,女子登録②!$P$2:$V$101,5,FALSE),"0")</f>
        <v>0</v>
      </c>
      <c r="K320" s="109" t="str">
        <f>IFERROR(VLOOKUP(G320,女子登録②!$P$2:$V$101,7,FALSE),"0")</f>
        <v>0</v>
      </c>
      <c r="L320" s="108">
        <v>2</v>
      </c>
      <c r="M320" s="108" t="str">
        <f>IFERROR(VLOOKUP(G320,女子登録②!$P$2:$V$101,3,FALSE),"0")</f>
        <v>0</v>
      </c>
      <c r="N320" s="108" t="str">
        <f>IFERROR(VLOOKUP(G320,女子登録②!$P$2:$V$101,6,FALSE),"0")</f>
        <v>0</v>
      </c>
      <c r="O320" s="180"/>
      <c r="P320" s="110" t="s">
        <v>256</v>
      </c>
      <c r="Q320" s="180"/>
      <c r="R320" s="108" t="str">
        <f>IFERROR(VLOOKUP(A320,種目!$C$30:$D$56,2,FALSE),"0")</f>
        <v>0</v>
      </c>
      <c r="S320" s="108">
        <f>入力シート③!L16</f>
        <v>0</v>
      </c>
      <c r="T320" s="110">
        <v>0</v>
      </c>
      <c r="U320" s="110">
        <v>2</v>
      </c>
      <c r="V320" s="108">
        <f>入力シート③!$B$1</f>
        <v>0</v>
      </c>
    </row>
    <row r="321" spans="1:22" ht="12.95" customHeight="1">
      <c r="A321" s="4">
        <f>入力シート③!K17</f>
        <v>0</v>
      </c>
      <c r="B321" s="108" t="str">
        <f t="shared" si="20"/>
        <v>0</v>
      </c>
      <c r="C321" s="108" t="str">
        <f>IFERROR(VLOOKUP(入力シート③!$B$1,所属!$B$2:$C$56,2,FALSE),"0")</f>
        <v>0</v>
      </c>
      <c r="D321" s="180"/>
      <c r="E321" s="180"/>
      <c r="F321" s="108" t="str">
        <f>入力シート③!G17</f>
        <v/>
      </c>
      <c r="G321" s="108">
        <f>入力シート③!H17</f>
        <v>0</v>
      </c>
      <c r="H321" s="109" t="str">
        <f>IFERROR(VLOOKUP(G321,女子登録②!$P$2:$V$101,4,FALSE),"0")</f>
        <v>0</v>
      </c>
      <c r="I321" s="108">
        <f t="shared" si="21"/>
        <v>0</v>
      </c>
      <c r="J321" s="109" t="str">
        <f>IFERROR(VLOOKUP(G321,女子登録②!$P$2:$V$101,5,FALSE),"0")</f>
        <v>0</v>
      </c>
      <c r="K321" s="109" t="str">
        <f>IFERROR(VLOOKUP(G321,女子登録②!$P$2:$V$101,7,FALSE),"0")</f>
        <v>0</v>
      </c>
      <c r="L321" s="108">
        <v>2</v>
      </c>
      <c r="M321" s="108" t="str">
        <f>IFERROR(VLOOKUP(G321,女子登録②!$P$2:$V$101,3,FALSE),"0")</f>
        <v>0</v>
      </c>
      <c r="N321" s="108" t="str">
        <f>IFERROR(VLOOKUP(G321,女子登録②!$P$2:$V$101,6,FALSE),"0")</f>
        <v>0</v>
      </c>
      <c r="O321" s="180"/>
      <c r="P321" s="110" t="s">
        <v>256</v>
      </c>
      <c r="Q321" s="180"/>
      <c r="R321" s="108" t="str">
        <f>IFERROR(VLOOKUP(A321,種目!$C$30:$D$56,2,FALSE),"0")</f>
        <v>0</v>
      </c>
      <c r="S321" s="108">
        <f>入力シート③!L17</f>
        <v>0</v>
      </c>
      <c r="T321" s="110">
        <v>0</v>
      </c>
      <c r="U321" s="110">
        <v>2</v>
      </c>
      <c r="V321" s="108">
        <f>入力シート③!$B$1</f>
        <v>0</v>
      </c>
    </row>
    <row r="322" spans="1:22" ht="12.95" customHeight="1">
      <c r="A322" s="4">
        <f>入力シート③!K18</f>
        <v>0</v>
      </c>
      <c r="B322" s="108" t="str">
        <f t="shared" si="20"/>
        <v>0</v>
      </c>
      <c r="C322" s="108" t="str">
        <f>IFERROR(VLOOKUP(入力シート③!$B$1,所属!$B$2:$C$56,2,FALSE),"0")</f>
        <v>0</v>
      </c>
      <c r="D322" s="180"/>
      <c r="E322" s="180"/>
      <c r="F322" s="108" t="str">
        <f>入力シート③!G18</f>
        <v/>
      </c>
      <c r="G322" s="108">
        <f>入力シート③!H18</f>
        <v>0</v>
      </c>
      <c r="H322" s="109" t="str">
        <f>IFERROR(VLOOKUP(G322,女子登録②!$P$2:$V$101,4,FALSE),"0")</f>
        <v>0</v>
      </c>
      <c r="I322" s="108">
        <f t="shared" si="21"/>
        <v>0</v>
      </c>
      <c r="J322" s="109" t="str">
        <f>IFERROR(VLOOKUP(G322,女子登録②!$P$2:$V$101,5,FALSE),"0")</f>
        <v>0</v>
      </c>
      <c r="K322" s="109" t="str">
        <f>IFERROR(VLOOKUP(G322,女子登録②!$P$2:$V$101,7,FALSE),"0")</f>
        <v>0</v>
      </c>
      <c r="L322" s="108">
        <v>2</v>
      </c>
      <c r="M322" s="108" t="str">
        <f>IFERROR(VLOOKUP(G322,女子登録②!$P$2:$V$101,3,FALSE),"0")</f>
        <v>0</v>
      </c>
      <c r="N322" s="108" t="str">
        <f>IFERROR(VLOOKUP(G322,女子登録②!$P$2:$V$101,6,FALSE),"0")</f>
        <v>0</v>
      </c>
      <c r="O322" s="180"/>
      <c r="P322" s="110" t="s">
        <v>256</v>
      </c>
      <c r="Q322" s="180"/>
      <c r="R322" s="108" t="str">
        <f>IFERROR(VLOOKUP(A322,種目!$C$30:$D$56,2,FALSE),"0")</f>
        <v>0</v>
      </c>
      <c r="S322" s="108">
        <f>入力シート③!L18</f>
        <v>0</v>
      </c>
      <c r="T322" s="110">
        <v>0</v>
      </c>
      <c r="U322" s="110">
        <v>2</v>
      </c>
      <c r="V322" s="108">
        <f>入力シート③!$B$1</f>
        <v>0</v>
      </c>
    </row>
    <row r="323" spans="1:22" ht="12.95" customHeight="1">
      <c r="A323" s="4">
        <f>入力シート③!K19</f>
        <v>0</v>
      </c>
      <c r="B323" s="108" t="str">
        <f t="shared" si="20"/>
        <v>0</v>
      </c>
      <c r="C323" s="108" t="str">
        <f>IFERROR(VLOOKUP(入力シート③!$B$1,所属!$B$2:$C$56,2,FALSE),"0")</f>
        <v>0</v>
      </c>
      <c r="D323" s="180"/>
      <c r="E323" s="180"/>
      <c r="F323" s="108" t="str">
        <f>入力シート③!G19</f>
        <v/>
      </c>
      <c r="G323" s="108">
        <f>入力シート③!H19</f>
        <v>0</v>
      </c>
      <c r="H323" s="109" t="str">
        <f>IFERROR(VLOOKUP(G323,女子登録②!$P$2:$V$101,4,FALSE),"0")</f>
        <v>0</v>
      </c>
      <c r="I323" s="108">
        <f t="shared" ref="I323:I386" si="22">G323</f>
        <v>0</v>
      </c>
      <c r="J323" s="109" t="str">
        <f>IFERROR(VLOOKUP(G323,女子登録②!$P$2:$V$101,5,FALSE),"0")</f>
        <v>0</v>
      </c>
      <c r="K323" s="109" t="str">
        <f>IFERROR(VLOOKUP(G323,女子登録②!$P$2:$V$101,7,FALSE),"0")</f>
        <v>0</v>
      </c>
      <c r="L323" s="108">
        <v>2</v>
      </c>
      <c r="M323" s="108" t="str">
        <f>IFERROR(VLOOKUP(G323,女子登録②!$P$2:$V$101,3,FALSE),"0")</f>
        <v>0</v>
      </c>
      <c r="N323" s="108" t="str">
        <f>IFERROR(VLOOKUP(G323,女子登録②!$P$2:$V$101,6,FALSE),"0")</f>
        <v>0</v>
      </c>
      <c r="O323" s="180"/>
      <c r="P323" s="110" t="s">
        <v>256</v>
      </c>
      <c r="Q323" s="180"/>
      <c r="R323" s="108" t="str">
        <f>IFERROR(VLOOKUP(A323,種目!$C$30:$D$56,2,FALSE),"0")</f>
        <v>0</v>
      </c>
      <c r="S323" s="108">
        <f>入力シート③!L19</f>
        <v>0</v>
      </c>
      <c r="T323" s="110">
        <v>0</v>
      </c>
      <c r="U323" s="110">
        <v>2</v>
      </c>
      <c r="V323" s="108">
        <f>入力シート③!$B$1</f>
        <v>0</v>
      </c>
    </row>
    <row r="324" spans="1:22" ht="12.95" customHeight="1">
      <c r="A324" s="4">
        <f>入力シート③!K20</f>
        <v>0</v>
      </c>
      <c r="B324" s="108" t="str">
        <f t="shared" si="20"/>
        <v>0</v>
      </c>
      <c r="C324" s="108" t="str">
        <f>IFERROR(VLOOKUP(入力シート③!$B$1,所属!$B$2:$C$56,2,FALSE),"0")</f>
        <v>0</v>
      </c>
      <c r="D324" s="180"/>
      <c r="E324" s="180"/>
      <c r="F324" s="108" t="str">
        <f>入力シート③!G20</f>
        <v/>
      </c>
      <c r="G324" s="108">
        <f>入力シート③!H20</f>
        <v>0</v>
      </c>
      <c r="H324" s="109" t="str">
        <f>IFERROR(VLOOKUP(G324,女子登録②!$P$2:$V$101,4,FALSE),"0")</f>
        <v>0</v>
      </c>
      <c r="I324" s="108">
        <f t="shared" si="22"/>
        <v>0</v>
      </c>
      <c r="J324" s="109" t="str">
        <f>IFERROR(VLOOKUP(G324,女子登録②!$P$2:$V$101,5,FALSE),"0")</f>
        <v>0</v>
      </c>
      <c r="K324" s="109" t="str">
        <f>IFERROR(VLOOKUP(G324,女子登録②!$P$2:$V$101,7,FALSE),"0")</f>
        <v>0</v>
      </c>
      <c r="L324" s="108">
        <v>2</v>
      </c>
      <c r="M324" s="108" t="str">
        <f>IFERROR(VLOOKUP(G324,女子登録②!$P$2:$V$101,3,FALSE),"0")</f>
        <v>0</v>
      </c>
      <c r="N324" s="108" t="str">
        <f>IFERROR(VLOOKUP(G324,女子登録②!$P$2:$V$101,6,FALSE),"0")</f>
        <v>0</v>
      </c>
      <c r="O324" s="180"/>
      <c r="P324" s="110" t="s">
        <v>256</v>
      </c>
      <c r="Q324" s="180"/>
      <c r="R324" s="108" t="str">
        <f>IFERROR(VLOOKUP(A324,種目!$C$30:$D$56,2,FALSE),"0")</f>
        <v>0</v>
      </c>
      <c r="S324" s="108">
        <f>入力シート③!L20</f>
        <v>0</v>
      </c>
      <c r="T324" s="110">
        <v>0</v>
      </c>
      <c r="U324" s="110">
        <v>2</v>
      </c>
      <c r="V324" s="108">
        <f>入力シート③!$B$1</f>
        <v>0</v>
      </c>
    </row>
    <row r="325" spans="1:22" ht="12.95" customHeight="1">
      <c r="A325" s="4">
        <f>入力シート③!K21</f>
        <v>0</v>
      </c>
      <c r="B325" s="108" t="str">
        <f t="shared" si="20"/>
        <v>0</v>
      </c>
      <c r="C325" s="108" t="str">
        <f>IFERROR(VLOOKUP(入力シート③!$B$1,所属!$B$2:$C$56,2,FALSE),"0")</f>
        <v>0</v>
      </c>
      <c r="D325" s="180"/>
      <c r="E325" s="180"/>
      <c r="F325" s="108" t="str">
        <f>入力シート③!G21</f>
        <v/>
      </c>
      <c r="G325" s="108">
        <f>入力シート③!H21</f>
        <v>0</v>
      </c>
      <c r="H325" s="109" t="str">
        <f>IFERROR(VLOOKUP(G325,女子登録②!$P$2:$V$101,4,FALSE),"0")</f>
        <v>0</v>
      </c>
      <c r="I325" s="108">
        <f t="shared" si="22"/>
        <v>0</v>
      </c>
      <c r="J325" s="109" t="str">
        <f>IFERROR(VLOOKUP(G325,女子登録②!$P$2:$V$101,5,FALSE),"0")</f>
        <v>0</v>
      </c>
      <c r="K325" s="109" t="str">
        <f>IFERROR(VLOOKUP(G325,女子登録②!$P$2:$V$101,7,FALSE),"0")</f>
        <v>0</v>
      </c>
      <c r="L325" s="108">
        <v>2</v>
      </c>
      <c r="M325" s="108" t="str">
        <f>IFERROR(VLOOKUP(G325,女子登録②!$P$2:$V$101,3,FALSE),"0")</f>
        <v>0</v>
      </c>
      <c r="N325" s="108" t="str">
        <f>IFERROR(VLOOKUP(G325,女子登録②!$P$2:$V$101,6,FALSE),"0")</f>
        <v>0</v>
      </c>
      <c r="O325" s="180"/>
      <c r="P325" s="110" t="s">
        <v>256</v>
      </c>
      <c r="Q325" s="180"/>
      <c r="R325" s="108" t="str">
        <f>IFERROR(VLOOKUP(A325,種目!$C$30:$D$56,2,FALSE),"0")</f>
        <v>0</v>
      </c>
      <c r="S325" s="108">
        <f>入力シート③!L21</f>
        <v>0</v>
      </c>
      <c r="T325" s="110">
        <v>0</v>
      </c>
      <c r="U325" s="110">
        <v>2</v>
      </c>
      <c r="V325" s="108">
        <f>入力シート③!$B$1</f>
        <v>0</v>
      </c>
    </row>
    <row r="326" spans="1:22" ht="12.95" customHeight="1">
      <c r="A326" s="4">
        <f>入力シート③!K22</f>
        <v>0</v>
      </c>
      <c r="B326" s="108" t="str">
        <f t="shared" si="20"/>
        <v>0</v>
      </c>
      <c r="C326" s="108" t="str">
        <f>IFERROR(VLOOKUP(入力シート③!$B$1,所属!$B$2:$C$56,2,FALSE),"0")</f>
        <v>0</v>
      </c>
      <c r="D326" s="180"/>
      <c r="E326" s="180"/>
      <c r="F326" s="108" t="str">
        <f>入力シート③!G22</f>
        <v/>
      </c>
      <c r="G326" s="108">
        <f>入力シート③!H22</f>
        <v>0</v>
      </c>
      <c r="H326" s="109" t="str">
        <f>IFERROR(VLOOKUP(G326,女子登録②!$P$2:$V$101,4,FALSE),"0")</f>
        <v>0</v>
      </c>
      <c r="I326" s="108">
        <f t="shared" si="22"/>
        <v>0</v>
      </c>
      <c r="J326" s="109" t="str">
        <f>IFERROR(VLOOKUP(G326,女子登録②!$P$2:$V$101,5,FALSE),"0")</f>
        <v>0</v>
      </c>
      <c r="K326" s="109" t="str">
        <f>IFERROR(VLOOKUP(G326,女子登録②!$P$2:$V$101,7,FALSE),"0")</f>
        <v>0</v>
      </c>
      <c r="L326" s="108">
        <v>2</v>
      </c>
      <c r="M326" s="108" t="str">
        <f>IFERROR(VLOOKUP(G326,女子登録②!$P$2:$V$101,3,FALSE),"0")</f>
        <v>0</v>
      </c>
      <c r="N326" s="108" t="str">
        <f>IFERROR(VLOOKUP(G326,女子登録②!$P$2:$V$101,6,FALSE),"0")</f>
        <v>0</v>
      </c>
      <c r="O326" s="180"/>
      <c r="P326" s="110" t="s">
        <v>256</v>
      </c>
      <c r="Q326" s="180"/>
      <c r="R326" s="108" t="str">
        <f>IFERROR(VLOOKUP(A326,種目!$C$30:$D$56,2,FALSE),"0")</f>
        <v>0</v>
      </c>
      <c r="S326" s="108">
        <f>入力シート③!L22</f>
        <v>0</v>
      </c>
      <c r="T326" s="110">
        <v>0</v>
      </c>
      <c r="U326" s="110">
        <v>2</v>
      </c>
      <c r="V326" s="108">
        <f>入力シート③!$B$1</f>
        <v>0</v>
      </c>
    </row>
    <row r="327" spans="1:22" ht="12.95" customHeight="1">
      <c r="A327" s="4">
        <f>入力シート③!K23</f>
        <v>0</v>
      </c>
      <c r="B327" s="108" t="str">
        <f t="shared" si="20"/>
        <v>0</v>
      </c>
      <c r="C327" s="108" t="str">
        <f>IFERROR(VLOOKUP(入力シート③!$B$1,所属!$B$2:$C$56,2,FALSE),"0")</f>
        <v>0</v>
      </c>
      <c r="D327" s="180"/>
      <c r="E327" s="180"/>
      <c r="F327" s="108" t="str">
        <f>入力シート③!G23</f>
        <v/>
      </c>
      <c r="G327" s="108">
        <f>入力シート③!H23</f>
        <v>0</v>
      </c>
      <c r="H327" s="109" t="str">
        <f>IFERROR(VLOOKUP(G327,女子登録②!$P$2:$V$101,4,FALSE),"0")</f>
        <v>0</v>
      </c>
      <c r="I327" s="108">
        <f t="shared" si="22"/>
        <v>0</v>
      </c>
      <c r="J327" s="109" t="str">
        <f>IFERROR(VLOOKUP(G327,女子登録②!$P$2:$V$101,5,FALSE),"0")</f>
        <v>0</v>
      </c>
      <c r="K327" s="109" t="str">
        <f>IFERROR(VLOOKUP(G327,女子登録②!$P$2:$V$101,7,FALSE),"0")</f>
        <v>0</v>
      </c>
      <c r="L327" s="108">
        <v>2</v>
      </c>
      <c r="M327" s="108" t="str">
        <f>IFERROR(VLOOKUP(G327,女子登録②!$P$2:$V$101,3,FALSE),"0")</f>
        <v>0</v>
      </c>
      <c r="N327" s="108" t="str">
        <f>IFERROR(VLOOKUP(G327,女子登録②!$P$2:$V$101,6,FALSE),"0")</f>
        <v>0</v>
      </c>
      <c r="O327" s="180"/>
      <c r="P327" s="110" t="s">
        <v>256</v>
      </c>
      <c r="Q327" s="180"/>
      <c r="R327" s="108" t="str">
        <f>IFERROR(VLOOKUP(A327,種目!$C$30:$D$56,2,FALSE),"0")</f>
        <v>0</v>
      </c>
      <c r="S327" s="108">
        <f>入力シート③!L23</f>
        <v>0</v>
      </c>
      <c r="T327" s="110">
        <v>0</v>
      </c>
      <c r="U327" s="110">
        <v>2</v>
      </c>
      <c r="V327" s="108">
        <f>入力シート③!$B$1</f>
        <v>0</v>
      </c>
    </row>
    <row r="328" spans="1:22" ht="12.95" customHeight="1">
      <c r="A328" s="4">
        <f>入力シート③!K24</f>
        <v>0</v>
      </c>
      <c r="B328" s="108" t="str">
        <f t="shared" si="20"/>
        <v>0</v>
      </c>
      <c r="C328" s="108" t="str">
        <f>IFERROR(VLOOKUP(入力シート③!$B$1,所属!$B$2:$C$56,2,FALSE),"0")</f>
        <v>0</v>
      </c>
      <c r="D328" s="180"/>
      <c r="E328" s="180"/>
      <c r="F328" s="108" t="str">
        <f>入力シート③!G24</f>
        <v/>
      </c>
      <c r="G328" s="108">
        <f>入力シート③!H24</f>
        <v>0</v>
      </c>
      <c r="H328" s="109" t="str">
        <f>IFERROR(VLOOKUP(G328,女子登録②!$P$2:$V$101,4,FALSE),"0")</f>
        <v>0</v>
      </c>
      <c r="I328" s="108">
        <f t="shared" si="22"/>
        <v>0</v>
      </c>
      <c r="J328" s="109" t="str">
        <f>IFERROR(VLOOKUP(G328,女子登録②!$P$2:$V$101,5,FALSE),"0")</f>
        <v>0</v>
      </c>
      <c r="K328" s="109" t="str">
        <f>IFERROR(VLOOKUP(G328,女子登録②!$P$2:$V$101,7,FALSE),"0")</f>
        <v>0</v>
      </c>
      <c r="L328" s="108">
        <v>2</v>
      </c>
      <c r="M328" s="108" t="str">
        <f>IFERROR(VLOOKUP(G328,女子登録②!$P$2:$V$101,3,FALSE),"0")</f>
        <v>0</v>
      </c>
      <c r="N328" s="108" t="str">
        <f>IFERROR(VLOOKUP(G328,女子登録②!$P$2:$V$101,6,FALSE),"0")</f>
        <v>0</v>
      </c>
      <c r="O328" s="180"/>
      <c r="P328" s="110" t="s">
        <v>256</v>
      </c>
      <c r="Q328" s="180"/>
      <c r="R328" s="108" t="str">
        <f>IFERROR(VLOOKUP(A328,種目!$C$30:$D$56,2,FALSE),"0")</f>
        <v>0</v>
      </c>
      <c r="S328" s="108">
        <f>入力シート③!L24</f>
        <v>0</v>
      </c>
      <c r="T328" s="110">
        <v>0</v>
      </c>
      <c r="U328" s="110">
        <v>2</v>
      </c>
      <c r="V328" s="108">
        <f>入力シート③!$B$1</f>
        <v>0</v>
      </c>
    </row>
    <row r="329" spans="1:22" ht="12.95" customHeight="1">
      <c r="A329" s="4">
        <f>入力シート③!K25</f>
        <v>0</v>
      </c>
      <c r="B329" s="108" t="str">
        <f t="shared" si="20"/>
        <v>0</v>
      </c>
      <c r="C329" s="108" t="str">
        <f>IFERROR(VLOOKUP(入力シート③!$B$1,所属!$B$2:$C$56,2,FALSE),"0")</f>
        <v>0</v>
      </c>
      <c r="D329" s="180"/>
      <c r="E329" s="180"/>
      <c r="F329" s="108" t="str">
        <f>入力シート③!G25</f>
        <v/>
      </c>
      <c r="G329" s="108">
        <f>入力シート③!H25</f>
        <v>0</v>
      </c>
      <c r="H329" s="109" t="str">
        <f>IFERROR(VLOOKUP(G329,女子登録②!$P$2:$V$101,4,FALSE),"0")</f>
        <v>0</v>
      </c>
      <c r="I329" s="108">
        <f t="shared" si="22"/>
        <v>0</v>
      </c>
      <c r="J329" s="109" t="str">
        <f>IFERROR(VLOOKUP(G329,女子登録②!$P$2:$V$101,5,FALSE),"0")</f>
        <v>0</v>
      </c>
      <c r="K329" s="109" t="str">
        <f>IFERROR(VLOOKUP(G329,女子登録②!$P$2:$V$101,7,FALSE),"0")</f>
        <v>0</v>
      </c>
      <c r="L329" s="108">
        <v>2</v>
      </c>
      <c r="M329" s="108" t="str">
        <f>IFERROR(VLOOKUP(G329,女子登録②!$P$2:$V$101,3,FALSE),"0")</f>
        <v>0</v>
      </c>
      <c r="N329" s="108" t="str">
        <f>IFERROR(VLOOKUP(G329,女子登録②!$P$2:$V$101,6,FALSE),"0")</f>
        <v>0</v>
      </c>
      <c r="O329" s="180"/>
      <c r="P329" s="110" t="s">
        <v>256</v>
      </c>
      <c r="Q329" s="180"/>
      <c r="R329" s="108" t="str">
        <f>IFERROR(VLOOKUP(A329,種目!$C$30:$D$56,2,FALSE),"0")</f>
        <v>0</v>
      </c>
      <c r="S329" s="108">
        <f>入力シート③!L25</f>
        <v>0</v>
      </c>
      <c r="T329" s="110">
        <v>0</v>
      </c>
      <c r="U329" s="110">
        <v>2</v>
      </c>
      <c r="V329" s="108">
        <f>入力シート③!$B$1</f>
        <v>0</v>
      </c>
    </row>
    <row r="330" spans="1:22" ht="12.95" customHeight="1">
      <c r="A330" s="4">
        <f>入力シート③!K26</f>
        <v>0</v>
      </c>
      <c r="B330" s="108" t="str">
        <f t="shared" si="20"/>
        <v>0</v>
      </c>
      <c r="C330" s="108" t="str">
        <f>IFERROR(VLOOKUP(入力シート③!$B$1,所属!$B$2:$C$56,2,FALSE),"0")</f>
        <v>0</v>
      </c>
      <c r="D330" s="180"/>
      <c r="E330" s="180"/>
      <c r="F330" s="108" t="str">
        <f>入力シート③!G26</f>
        <v/>
      </c>
      <c r="G330" s="108">
        <f>入力シート③!H26</f>
        <v>0</v>
      </c>
      <c r="H330" s="109" t="str">
        <f>IFERROR(VLOOKUP(G330,女子登録②!$P$2:$V$101,4,FALSE),"0")</f>
        <v>0</v>
      </c>
      <c r="I330" s="108">
        <f t="shared" si="22"/>
        <v>0</v>
      </c>
      <c r="J330" s="109" t="str">
        <f>IFERROR(VLOOKUP(G330,女子登録②!$P$2:$V$101,5,FALSE),"0")</f>
        <v>0</v>
      </c>
      <c r="K330" s="109" t="str">
        <f>IFERROR(VLOOKUP(G330,女子登録②!$P$2:$V$101,7,FALSE),"0")</f>
        <v>0</v>
      </c>
      <c r="L330" s="108">
        <v>2</v>
      </c>
      <c r="M330" s="108" t="str">
        <f>IFERROR(VLOOKUP(G330,女子登録②!$P$2:$V$101,3,FALSE),"0")</f>
        <v>0</v>
      </c>
      <c r="N330" s="108" t="str">
        <f>IFERROR(VLOOKUP(G330,女子登録②!$P$2:$V$101,6,FALSE),"0")</f>
        <v>0</v>
      </c>
      <c r="O330" s="180"/>
      <c r="P330" s="110" t="s">
        <v>256</v>
      </c>
      <c r="Q330" s="180"/>
      <c r="R330" s="108" t="str">
        <f>IFERROR(VLOOKUP(A330,種目!$C$30:$D$56,2,FALSE),"0")</f>
        <v>0</v>
      </c>
      <c r="S330" s="108">
        <f>入力シート③!L26</f>
        <v>0</v>
      </c>
      <c r="T330" s="110">
        <v>0</v>
      </c>
      <c r="U330" s="110">
        <v>2</v>
      </c>
      <c r="V330" s="108">
        <f>入力シート③!$B$1</f>
        <v>0</v>
      </c>
    </row>
    <row r="331" spans="1:22" ht="12.95" customHeight="1">
      <c r="A331" s="4">
        <f>入力シート③!K27</f>
        <v>0</v>
      </c>
      <c r="B331" s="108" t="str">
        <f t="shared" si="20"/>
        <v>0</v>
      </c>
      <c r="C331" s="108" t="str">
        <f>IFERROR(VLOOKUP(入力シート③!$B$1,所属!$B$2:$C$56,2,FALSE),"0")</f>
        <v>0</v>
      </c>
      <c r="D331" s="180"/>
      <c r="E331" s="180"/>
      <c r="F331" s="108" t="str">
        <f>入力シート③!G27</f>
        <v/>
      </c>
      <c r="G331" s="108">
        <f>入力シート③!H27</f>
        <v>0</v>
      </c>
      <c r="H331" s="109" t="str">
        <f>IFERROR(VLOOKUP(G331,女子登録②!$P$2:$V$101,4,FALSE),"0")</f>
        <v>0</v>
      </c>
      <c r="I331" s="108">
        <f t="shared" si="22"/>
        <v>0</v>
      </c>
      <c r="J331" s="109" t="str">
        <f>IFERROR(VLOOKUP(G331,女子登録②!$P$2:$V$101,5,FALSE),"0")</f>
        <v>0</v>
      </c>
      <c r="K331" s="109" t="str">
        <f>IFERROR(VLOOKUP(G331,女子登録②!$P$2:$V$101,7,FALSE),"0")</f>
        <v>0</v>
      </c>
      <c r="L331" s="108">
        <v>2</v>
      </c>
      <c r="M331" s="108" t="str">
        <f>IFERROR(VLOOKUP(G331,女子登録②!$P$2:$V$101,3,FALSE),"0")</f>
        <v>0</v>
      </c>
      <c r="N331" s="108" t="str">
        <f>IFERROR(VLOOKUP(G331,女子登録②!$P$2:$V$101,6,FALSE),"0")</f>
        <v>0</v>
      </c>
      <c r="O331" s="180"/>
      <c r="P331" s="110" t="s">
        <v>256</v>
      </c>
      <c r="Q331" s="180"/>
      <c r="R331" s="108" t="str">
        <f>IFERROR(VLOOKUP(A331,種目!$C$30:$D$56,2,FALSE),"0")</f>
        <v>0</v>
      </c>
      <c r="S331" s="108">
        <f>入力シート③!L27</f>
        <v>0</v>
      </c>
      <c r="T331" s="110">
        <v>0</v>
      </c>
      <c r="U331" s="110">
        <v>2</v>
      </c>
      <c r="V331" s="108">
        <f>入力シート③!$B$1</f>
        <v>0</v>
      </c>
    </row>
    <row r="332" spans="1:22" ht="12.95" customHeight="1">
      <c r="A332" s="4">
        <f>入力シート③!K28</f>
        <v>0</v>
      </c>
      <c r="B332" s="108" t="str">
        <f t="shared" si="20"/>
        <v>0</v>
      </c>
      <c r="C332" s="108" t="str">
        <f>IFERROR(VLOOKUP(入力シート③!$B$1,所属!$B$2:$C$56,2,FALSE),"0")</f>
        <v>0</v>
      </c>
      <c r="D332" s="180"/>
      <c r="E332" s="180"/>
      <c r="F332" s="108" t="str">
        <f>入力シート③!G28</f>
        <v/>
      </c>
      <c r="G332" s="108">
        <f>入力シート③!H28</f>
        <v>0</v>
      </c>
      <c r="H332" s="109" t="str">
        <f>IFERROR(VLOOKUP(G332,女子登録②!$P$2:$V$101,4,FALSE),"0")</f>
        <v>0</v>
      </c>
      <c r="I332" s="108">
        <f t="shared" si="22"/>
        <v>0</v>
      </c>
      <c r="J332" s="109" t="str">
        <f>IFERROR(VLOOKUP(G332,女子登録②!$P$2:$V$101,5,FALSE),"0")</f>
        <v>0</v>
      </c>
      <c r="K332" s="109" t="str">
        <f>IFERROR(VLOOKUP(G332,女子登録②!$P$2:$V$101,7,FALSE),"0")</f>
        <v>0</v>
      </c>
      <c r="L332" s="108">
        <v>2</v>
      </c>
      <c r="M332" s="108" t="str">
        <f>IFERROR(VLOOKUP(G332,女子登録②!$P$2:$V$101,3,FALSE),"0")</f>
        <v>0</v>
      </c>
      <c r="N332" s="108" t="str">
        <f>IFERROR(VLOOKUP(G332,女子登録②!$P$2:$V$101,6,FALSE),"0")</f>
        <v>0</v>
      </c>
      <c r="O332" s="180"/>
      <c r="P332" s="110" t="s">
        <v>256</v>
      </c>
      <c r="Q332" s="180"/>
      <c r="R332" s="108" t="str">
        <f>IFERROR(VLOOKUP(A332,種目!$C$30:$D$56,2,FALSE),"0")</f>
        <v>0</v>
      </c>
      <c r="S332" s="108">
        <f>入力シート③!L28</f>
        <v>0</v>
      </c>
      <c r="T332" s="110">
        <v>0</v>
      </c>
      <c r="U332" s="110">
        <v>2</v>
      </c>
      <c r="V332" s="108">
        <f>入力シート③!$B$1</f>
        <v>0</v>
      </c>
    </row>
    <row r="333" spans="1:22" ht="12.95" customHeight="1">
      <c r="A333" s="4">
        <f>入力シート③!K29</f>
        <v>0</v>
      </c>
      <c r="B333" s="108" t="str">
        <f t="shared" si="20"/>
        <v>0</v>
      </c>
      <c r="C333" s="108" t="str">
        <f>IFERROR(VLOOKUP(入力シート③!$B$1,所属!$B$2:$C$56,2,FALSE),"0")</f>
        <v>0</v>
      </c>
      <c r="D333" s="180"/>
      <c r="E333" s="180"/>
      <c r="F333" s="108" t="str">
        <f>入力シート③!G29</f>
        <v/>
      </c>
      <c r="G333" s="108">
        <f>入力シート③!H29</f>
        <v>0</v>
      </c>
      <c r="H333" s="109" t="str">
        <f>IFERROR(VLOOKUP(G333,女子登録②!$P$2:$V$101,4,FALSE),"0")</f>
        <v>0</v>
      </c>
      <c r="I333" s="108">
        <f t="shared" si="22"/>
        <v>0</v>
      </c>
      <c r="J333" s="109" t="str">
        <f>IFERROR(VLOOKUP(G333,女子登録②!$P$2:$V$101,5,FALSE),"0")</f>
        <v>0</v>
      </c>
      <c r="K333" s="109" t="str">
        <f>IFERROR(VLOOKUP(G333,女子登録②!$P$2:$V$101,7,FALSE),"0")</f>
        <v>0</v>
      </c>
      <c r="L333" s="108">
        <v>2</v>
      </c>
      <c r="M333" s="108" t="str">
        <f>IFERROR(VLOOKUP(G333,女子登録②!$P$2:$V$101,3,FALSE),"0")</f>
        <v>0</v>
      </c>
      <c r="N333" s="108" t="str">
        <f>IFERROR(VLOOKUP(G333,女子登録②!$P$2:$V$101,6,FALSE),"0")</f>
        <v>0</v>
      </c>
      <c r="O333" s="180"/>
      <c r="P333" s="110" t="s">
        <v>256</v>
      </c>
      <c r="Q333" s="180"/>
      <c r="R333" s="108" t="str">
        <f>IFERROR(VLOOKUP(A333,種目!$C$30:$D$56,2,FALSE),"0")</f>
        <v>0</v>
      </c>
      <c r="S333" s="108">
        <f>入力シート③!L29</f>
        <v>0</v>
      </c>
      <c r="T333" s="110">
        <v>0</v>
      </c>
      <c r="U333" s="110">
        <v>2</v>
      </c>
      <c r="V333" s="108">
        <f>入力シート③!$B$1</f>
        <v>0</v>
      </c>
    </row>
    <row r="334" spans="1:22" ht="12.95" customHeight="1">
      <c r="A334" s="4">
        <f>入力シート③!K30</f>
        <v>0</v>
      </c>
      <c r="B334" s="108" t="str">
        <f t="shared" si="20"/>
        <v>0</v>
      </c>
      <c r="C334" s="108" t="str">
        <f>IFERROR(VLOOKUP(入力シート③!$B$1,所属!$B$2:$C$56,2,FALSE),"0")</f>
        <v>0</v>
      </c>
      <c r="D334" s="180"/>
      <c r="E334" s="180"/>
      <c r="F334" s="108" t="str">
        <f>入力シート③!G30</f>
        <v/>
      </c>
      <c r="G334" s="108">
        <f>入力シート③!H30</f>
        <v>0</v>
      </c>
      <c r="H334" s="109" t="str">
        <f>IFERROR(VLOOKUP(G334,女子登録②!$P$2:$V$101,4,FALSE),"0")</f>
        <v>0</v>
      </c>
      <c r="I334" s="108">
        <f t="shared" si="22"/>
        <v>0</v>
      </c>
      <c r="J334" s="109" t="str">
        <f>IFERROR(VLOOKUP(G334,女子登録②!$P$2:$V$101,5,FALSE),"0")</f>
        <v>0</v>
      </c>
      <c r="K334" s="109" t="str">
        <f>IFERROR(VLOOKUP(G334,女子登録②!$P$2:$V$101,7,FALSE),"0")</f>
        <v>0</v>
      </c>
      <c r="L334" s="108">
        <v>2</v>
      </c>
      <c r="M334" s="108" t="str">
        <f>IFERROR(VLOOKUP(G334,女子登録②!$P$2:$V$101,3,FALSE),"0")</f>
        <v>0</v>
      </c>
      <c r="N334" s="108" t="str">
        <f>IFERROR(VLOOKUP(G334,女子登録②!$P$2:$V$101,6,FALSE),"0")</f>
        <v>0</v>
      </c>
      <c r="O334" s="180"/>
      <c r="P334" s="110" t="s">
        <v>256</v>
      </c>
      <c r="Q334" s="180"/>
      <c r="R334" s="108" t="str">
        <f>IFERROR(VLOOKUP(A334,種目!$C$30:$D$56,2,FALSE),"0")</f>
        <v>0</v>
      </c>
      <c r="S334" s="108">
        <f>入力シート③!L30</f>
        <v>0</v>
      </c>
      <c r="T334" s="110">
        <v>0</v>
      </c>
      <c r="U334" s="110">
        <v>2</v>
      </c>
      <c r="V334" s="108">
        <f>入力シート③!$B$1</f>
        <v>0</v>
      </c>
    </row>
    <row r="335" spans="1:22" ht="12.95" customHeight="1">
      <c r="A335" s="4">
        <f>入力シート③!K31</f>
        <v>0</v>
      </c>
      <c r="B335" s="108" t="str">
        <f t="shared" si="20"/>
        <v>0</v>
      </c>
      <c r="C335" s="108" t="str">
        <f>IFERROR(VLOOKUP(入力シート③!$B$1,所属!$B$2:$C$56,2,FALSE),"0")</f>
        <v>0</v>
      </c>
      <c r="D335" s="180"/>
      <c r="E335" s="180"/>
      <c r="F335" s="108" t="str">
        <f>入力シート③!G31</f>
        <v/>
      </c>
      <c r="G335" s="108">
        <f>入力シート③!H31</f>
        <v>0</v>
      </c>
      <c r="H335" s="109" t="str">
        <f>IFERROR(VLOOKUP(G335,女子登録②!$P$2:$V$101,4,FALSE),"0")</f>
        <v>0</v>
      </c>
      <c r="I335" s="108">
        <f t="shared" si="22"/>
        <v>0</v>
      </c>
      <c r="J335" s="109" t="str">
        <f>IFERROR(VLOOKUP(G335,女子登録②!$P$2:$V$101,5,FALSE),"0")</f>
        <v>0</v>
      </c>
      <c r="K335" s="109" t="str">
        <f>IFERROR(VLOOKUP(G335,女子登録②!$P$2:$V$101,7,FALSE),"0")</f>
        <v>0</v>
      </c>
      <c r="L335" s="108">
        <v>2</v>
      </c>
      <c r="M335" s="108" t="str">
        <f>IFERROR(VLOOKUP(G335,女子登録②!$P$2:$V$101,3,FALSE),"0")</f>
        <v>0</v>
      </c>
      <c r="N335" s="108" t="str">
        <f>IFERROR(VLOOKUP(G335,女子登録②!$P$2:$V$101,6,FALSE),"0")</f>
        <v>0</v>
      </c>
      <c r="O335" s="180"/>
      <c r="P335" s="110" t="s">
        <v>256</v>
      </c>
      <c r="Q335" s="180"/>
      <c r="R335" s="108" t="str">
        <f>IFERROR(VLOOKUP(A335,種目!$C$30:$D$56,2,FALSE),"0")</f>
        <v>0</v>
      </c>
      <c r="S335" s="108">
        <f>入力シート③!L31</f>
        <v>0</v>
      </c>
      <c r="T335" s="110">
        <v>0</v>
      </c>
      <c r="U335" s="110">
        <v>2</v>
      </c>
      <c r="V335" s="108">
        <f>入力シート③!$B$1</f>
        <v>0</v>
      </c>
    </row>
    <row r="336" spans="1:22" ht="12.95" customHeight="1">
      <c r="A336" s="4">
        <f>入力シート③!K32</f>
        <v>0</v>
      </c>
      <c r="B336" s="108" t="str">
        <f t="shared" si="20"/>
        <v>0</v>
      </c>
      <c r="C336" s="108" t="str">
        <f>IFERROR(VLOOKUP(入力シート③!$B$1,所属!$B$2:$C$56,2,FALSE),"0")</f>
        <v>0</v>
      </c>
      <c r="D336" s="180"/>
      <c r="E336" s="180"/>
      <c r="F336" s="108" t="str">
        <f>入力シート③!G32</f>
        <v/>
      </c>
      <c r="G336" s="108">
        <f>入力シート③!H32</f>
        <v>0</v>
      </c>
      <c r="H336" s="109" t="str">
        <f>IFERROR(VLOOKUP(G336,女子登録②!$P$2:$V$101,4,FALSE),"0")</f>
        <v>0</v>
      </c>
      <c r="I336" s="108">
        <f t="shared" si="22"/>
        <v>0</v>
      </c>
      <c r="J336" s="109" t="str">
        <f>IFERROR(VLOOKUP(G336,女子登録②!$P$2:$V$101,5,FALSE),"0")</f>
        <v>0</v>
      </c>
      <c r="K336" s="109" t="str">
        <f>IFERROR(VLOOKUP(G336,女子登録②!$P$2:$V$101,7,FALSE),"0")</f>
        <v>0</v>
      </c>
      <c r="L336" s="108">
        <v>2</v>
      </c>
      <c r="M336" s="108" t="str">
        <f>IFERROR(VLOOKUP(G336,女子登録②!$P$2:$V$101,3,FALSE),"0")</f>
        <v>0</v>
      </c>
      <c r="N336" s="108" t="str">
        <f>IFERROR(VLOOKUP(G336,女子登録②!$P$2:$V$101,6,FALSE),"0")</f>
        <v>0</v>
      </c>
      <c r="O336" s="180"/>
      <c r="P336" s="110" t="s">
        <v>256</v>
      </c>
      <c r="Q336" s="180"/>
      <c r="R336" s="108" t="str">
        <f>IFERROR(VLOOKUP(A336,種目!$C$30:$D$56,2,FALSE),"0")</f>
        <v>0</v>
      </c>
      <c r="S336" s="108">
        <f>入力シート③!L32</f>
        <v>0</v>
      </c>
      <c r="T336" s="110">
        <v>0</v>
      </c>
      <c r="U336" s="110">
        <v>2</v>
      </c>
      <c r="V336" s="108">
        <f>入力シート③!$B$1</f>
        <v>0</v>
      </c>
    </row>
    <row r="337" spans="1:22" ht="12.95" customHeight="1">
      <c r="A337" s="4">
        <f>入力シート③!K33</f>
        <v>0</v>
      </c>
      <c r="B337" s="108" t="str">
        <f t="shared" si="20"/>
        <v>0</v>
      </c>
      <c r="C337" s="108" t="str">
        <f>IFERROR(VLOOKUP(入力シート③!$B$1,所属!$B$2:$C$56,2,FALSE),"0")</f>
        <v>0</v>
      </c>
      <c r="D337" s="180"/>
      <c r="E337" s="180"/>
      <c r="F337" s="108" t="str">
        <f>入力シート③!G33</f>
        <v/>
      </c>
      <c r="G337" s="108">
        <f>入力シート③!H33</f>
        <v>0</v>
      </c>
      <c r="H337" s="109" t="str">
        <f>IFERROR(VLOOKUP(G337,女子登録②!$P$2:$V$101,4,FALSE),"0")</f>
        <v>0</v>
      </c>
      <c r="I337" s="108">
        <f t="shared" si="22"/>
        <v>0</v>
      </c>
      <c r="J337" s="109" t="str">
        <f>IFERROR(VLOOKUP(G337,女子登録②!$P$2:$V$101,5,FALSE),"0")</f>
        <v>0</v>
      </c>
      <c r="K337" s="109" t="str">
        <f>IFERROR(VLOOKUP(G337,女子登録②!$P$2:$V$101,7,FALSE),"0")</f>
        <v>0</v>
      </c>
      <c r="L337" s="108">
        <v>2</v>
      </c>
      <c r="M337" s="108" t="str">
        <f>IFERROR(VLOOKUP(G337,女子登録②!$P$2:$V$101,3,FALSE),"0")</f>
        <v>0</v>
      </c>
      <c r="N337" s="108" t="str">
        <f>IFERROR(VLOOKUP(G337,女子登録②!$P$2:$V$101,6,FALSE),"0")</f>
        <v>0</v>
      </c>
      <c r="O337" s="180"/>
      <c r="P337" s="110" t="s">
        <v>256</v>
      </c>
      <c r="Q337" s="180"/>
      <c r="R337" s="108" t="str">
        <f>IFERROR(VLOOKUP(A337,種目!$C$30:$D$56,2,FALSE),"0")</f>
        <v>0</v>
      </c>
      <c r="S337" s="108">
        <f>入力シート③!L33</f>
        <v>0</v>
      </c>
      <c r="T337" s="110">
        <v>0</v>
      </c>
      <c r="U337" s="110">
        <v>2</v>
      </c>
      <c r="V337" s="108">
        <f>入力シート③!$B$1</f>
        <v>0</v>
      </c>
    </row>
    <row r="338" spans="1:22" ht="12.95" customHeight="1">
      <c r="A338" s="4">
        <f>入力シート③!K34</f>
        <v>0</v>
      </c>
      <c r="B338" s="108" t="str">
        <f t="shared" si="20"/>
        <v>0</v>
      </c>
      <c r="C338" s="108" t="str">
        <f>IFERROR(VLOOKUP(入力シート③!$B$1,所属!$B$2:$C$56,2,FALSE),"0")</f>
        <v>0</v>
      </c>
      <c r="D338" s="180"/>
      <c r="E338" s="180"/>
      <c r="F338" s="108" t="str">
        <f>入力シート③!G34</f>
        <v/>
      </c>
      <c r="G338" s="108">
        <f>入力シート③!H34</f>
        <v>0</v>
      </c>
      <c r="H338" s="109" t="str">
        <f>IFERROR(VLOOKUP(G338,女子登録②!$P$2:$V$101,4,FALSE),"0")</f>
        <v>0</v>
      </c>
      <c r="I338" s="108">
        <f t="shared" si="22"/>
        <v>0</v>
      </c>
      <c r="J338" s="109" t="str">
        <f>IFERROR(VLOOKUP(G338,女子登録②!$P$2:$V$101,5,FALSE),"0")</f>
        <v>0</v>
      </c>
      <c r="K338" s="109" t="str">
        <f>IFERROR(VLOOKUP(G338,女子登録②!$P$2:$V$101,7,FALSE),"0")</f>
        <v>0</v>
      </c>
      <c r="L338" s="108">
        <v>2</v>
      </c>
      <c r="M338" s="108" t="str">
        <f>IFERROR(VLOOKUP(G338,女子登録②!$P$2:$V$101,3,FALSE),"0")</f>
        <v>0</v>
      </c>
      <c r="N338" s="108" t="str">
        <f>IFERROR(VLOOKUP(G338,女子登録②!$P$2:$V$101,6,FALSE),"0")</f>
        <v>0</v>
      </c>
      <c r="O338" s="180"/>
      <c r="P338" s="110" t="s">
        <v>256</v>
      </c>
      <c r="Q338" s="180"/>
      <c r="R338" s="108" t="str">
        <f>IFERROR(VLOOKUP(A338,種目!$C$30:$D$56,2,FALSE),"0")</f>
        <v>0</v>
      </c>
      <c r="S338" s="108">
        <f>入力シート③!L34</f>
        <v>0</v>
      </c>
      <c r="T338" s="110">
        <v>0</v>
      </c>
      <c r="U338" s="110">
        <v>2</v>
      </c>
      <c r="V338" s="108">
        <f>入力シート③!$B$1</f>
        <v>0</v>
      </c>
    </row>
    <row r="339" spans="1:22" ht="12.95" customHeight="1">
      <c r="A339" s="4">
        <f>入力シート③!K35</f>
        <v>0</v>
      </c>
      <c r="B339" s="108" t="str">
        <f t="shared" si="20"/>
        <v>0</v>
      </c>
      <c r="C339" s="108" t="str">
        <f>IFERROR(VLOOKUP(入力シート③!$B$1,所属!$B$2:$C$56,2,FALSE),"0")</f>
        <v>0</v>
      </c>
      <c r="D339" s="180"/>
      <c r="E339" s="180"/>
      <c r="F339" s="108" t="str">
        <f>入力シート③!G35</f>
        <v/>
      </c>
      <c r="G339" s="108">
        <f>入力シート③!H35</f>
        <v>0</v>
      </c>
      <c r="H339" s="109" t="str">
        <f>IFERROR(VLOOKUP(G339,女子登録②!$P$2:$V$101,4,FALSE),"0")</f>
        <v>0</v>
      </c>
      <c r="I339" s="108">
        <f t="shared" si="22"/>
        <v>0</v>
      </c>
      <c r="J339" s="109" t="str">
        <f>IFERROR(VLOOKUP(G339,女子登録②!$P$2:$V$101,5,FALSE),"0")</f>
        <v>0</v>
      </c>
      <c r="K339" s="109" t="str">
        <f>IFERROR(VLOOKUP(G339,女子登録②!$P$2:$V$101,7,FALSE),"0")</f>
        <v>0</v>
      </c>
      <c r="L339" s="108">
        <v>2</v>
      </c>
      <c r="M339" s="108" t="str">
        <f>IFERROR(VLOOKUP(G339,女子登録②!$P$2:$V$101,3,FALSE),"0")</f>
        <v>0</v>
      </c>
      <c r="N339" s="108" t="str">
        <f>IFERROR(VLOOKUP(G339,女子登録②!$P$2:$V$101,6,FALSE),"0")</f>
        <v>0</v>
      </c>
      <c r="O339" s="180"/>
      <c r="P339" s="110" t="s">
        <v>256</v>
      </c>
      <c r="Q339" s="180"/>
      <c r="R339" s="108" t="str">
        <f>IFERROR(VLOOKUP(A339,種目!$C$30:$D$56,2,FALSE),"0")</f>
        <v>0</v>
      </c>
      <c r="S339" s="108">
        <f>入力シート③!L35</f>
        <v>0</v>
      </c>
      <c r="T339" s="110">
        <v>0</v>
      </c>
      <c r="U339" s="110">
        <v>2</v>
      </c>
      <c r="V339" s="108">
        <f>入力シート③!$B$1</f>
        <v>0</v>
      </c>
    </row>
    <row r="340" spans="1:22" ht="12.95" customHeight="1">
      <c r="A340" s="4">
        <f>入力シート③!K36</f>
        <v>0</v>
      </c>
      <c r="B340" s="108" t="str">
        <f t="shared" si="20"/>
        <v>0</v>
      </c>
      <c r="C340" s="108" t="str">
        <f>IFERROR(VLOOKUP(入力シート③!$B$1,所属!$B$2:$C$56,2,FALSE),"0")</f>
        <v>0</v>
      </c>
      <c r="D340" s="180"/>
      <c r="E340" s="180"/>
      <c r="F340" s="108" t="str">
        <f>入力シート③!G36</f>
        <v/>
      </c>
      <c r="G340" s="108">
        <f>入力シート③!H36</f>
        <v>0</v>
      </c>
      <c r="H340" s="109" t="str">
        <f>IFERROR(VLOOKUP(G340,女子登録②!$P$2:$V$101,4,FALSE),"0")</f>
        <v>0</v>
      </c>
      <c r="I340" s="108">
        <f t="shared" si="22"/>
        <v>0</v>
      </c>
      <c r="J340" s="109" t="str">
        <f>IFERROR(VLOOKUP(G340,女子登録②!$P$2:$V$101,5,FALSE),"0")</f>
        <v>0</v>
      </c>
      <c r="K340" s="109" t="str">
        <f>IFERROR(VLOOKUP(G340,女子登録②!$P$2:$V$101,7,FALSE),"0")</f>
        <v>0</v>
      </c>
      <c r="L340" s="108">
        <v>2</v>
      </c>
      <c r="M340" s="108" t="str">
        <f>IFERROR(VLOOKUP(G340,女子登録②!$P$2:$V$101,3,FALSE),"0")</f>
        <v>0</v>
      </c>
      <c r="N340" s="108" t="str">
        <f>IFERROR(VLOOKUP(G340,女子登録②!$P$2:$V$101,6,FALSE),"0")</f>
        <v>0</v>
      </c>
      <c r="O340" s="180"/>
      <c r="P340" s="110" t="s">
        <v>256</v>
      </c>
      <c r="Q340" s="180"/>
      <c r="R340" s="108" t="str">
        <f>IFERROR(VLOOKUP(A340,種目!$C$30:$D$56,2,FALSE),"0")</f>
        <v>0</v>
      </c>
      <c r="S340" s="108">
        <f>入力シート③!L36</f>
        <v>0</v>
      </c>
      <c r="T340" s="110">
        <v>0</v>
      </c>
      <c r="U340" s="110">
        <v>2</v>
      </c>
      <c r="V340" s="108">
        <f>入力シート③!$B$1</f>
        <v>0</v>
      </c>
    </row>
    <row r="341" spans="1:22" ht="12.95" customHeight="1">
      <c r="A341" s="4">
        <f>入力シート③!K37</f>
        <v>0</v>
      </c>
      <c r="B341" s="108" t="str">
        <f t="shared" si="20"/>
        <v>0</v>
      </c>
      <c r="C341" s="108" t="str">
        <f>IFERROR(VLOOKUP(入力シート③!$B$1,所属!$B$2:$C$56,2,FALSE),"0")</f>
        <v>0</v>
      </c>
      <c r="D341" s="180"/>
      <c r="E341" s="180"/>
      <c r="F341" s="108" t="str">
        <f>入力シート③!G37</f>
        <v/>
      </c>
      <c r="G341" s="108">
        <f>入力シート③!H37</f>
        <v>0</v>
      </c>
      <c r="H341" s="109" t="str">
        <f>IFERROR(VLOOKUP(G341,女子登録②!$P$2:$V$101,4,FALSE),"0")</f>
        <v>0</v>
      </c>
      <c r="I341" s="108">
        <f t="shared" si="22"/>
        <v>0</v>
      </c>
      <c r="J341" s="109" t="str">
        <f>IFERROR(VLOOKUP(G341,女子登録②!$P$2:$V$101,5,FALSE),"0")</f>
        <v>0</v>
      </c>
      <c r="K341" s="109" t="str">
        <f>IFERROR(VLOOKUP(G341,女子登録②!$P$2:$V$101,7,FALSE),"0")</f>
        <v>0</v>
      </c>
      <c r="L341" s="108">
        <v>2</v>
      </c>
      <c r="M341" s="108" t="str">
        <f>IFERROR(VLOOKUP(G341,女子登録②!$P$2:$V$101,3,FALSE),"0")</f>
        <v>0</v>
      </c>
      <c r="N341" s="108" t="str">
        <f>IFERROR(VLOOKUP(G341,女子登録②!$P$2:$V$101,6,FALSE),"0")</f>
        <v>0</v>
      </c>
      <c r="O341" s="180"/>
      <c r="P341" s="110" t="s">
        <v>256</v>
      </c>
      <c r="Q341" s="180"/>
      <c r="R341" s="108" t="str">
        <f>IFERROR(VLOOKUP(A341,種目!$C$30:$D$56,2,FALSE),"0")</f>
        <v>0</v>
      </c>
      <c r="S341" s="108">
        <f>入力シート③!L37</f>
        <v>0</v>
      </c>
      <c r="T341" s="110">
        <v>0</v>
      </c>
      <c r="U341" s="110">
        <v>2</v>
      </c>
      <c r="V341" s="108">
        <f>入力シート③!$B$1</f>
        <v>0</v>
      </c>
    </row>
    <row r="342" spans="1:22" ht="12.95" customHeight="1">
      <c r="A342" s="4">
        <f>入力シート③!K38</f>
        <v>0</v>
      </c>
      <c r="B342" s="108" t="str">
        <f t="shared" si="20"/>
        <v>0</v>
      </c>
      <c r="C342" s="108" t="str">
        <f>IFERROR(VLOOKUP(入力シート③!$B$1,所属!$B$2:$C$56,2,FALSE),"0")</f>
        <v>0</v>
      </c>
      <c r="D342" s="180"/>
      <c r="E342" s="180"/>
      <c r="F342" s="108" t="str">
        <f>入力シート③!G38</f>
        <v/>
      </c>
      <c r="G342" s="108">
        <f>入力シート③!H38</f>
        <v>0</v>
      </c>
      <c r="H342" s="109" t="str">
        <f>IFERROR(VLOOKUP(G342,女子登録②!$P$2:$V$101,4,FALSE),"0")</f>
        <v>0</v>
      </c>
      <c r="I342" s="108">
        <f t="shared" si="22"/>
        <v>0</v>
      </c>
      <c r="J342" s="109" t="str">
        <f>IFERROR(VLOOKUP(G342,女子登録②!$P$2:$V$101,5,FALSE),"0")</f>
        <v>0</v>
      </c>
      <c r="K342" s="109" t="str">
        <f>IFERROR(VLOOKUP(G342,女子登録②!$P$2:$V$101,7,FALSE),"0")</f>
        <v>0</v>
      </c>
      <c r="L342" s="108">
        <v>2</v>
      </c>
      <c r="M342" s="108" t="str">
        <f>IFERROR(VLOOKUP(G342,女子登録②!$P$2:$V$101,3,FALSE),"0")</f>
        <v>0</v>
      </c>
      <c r="N342" s="108" t="str">
        <f>IFERROR(VLOOKUP(G342,女子登録②!$P$2:$V$101,6,FALSE),"0")</f>
        <v>0</v>
      </c>
      <c r="O342" s="180"/>
      <c r="P342" s="110" t="s">
        <v>256</v>
      </c>
      <c r="Q342" s="180"/>
      <c r="R342" s="108" t="str">
        <f>IFERROR(VLOOKUP(A342,種目!$C$30:$D$56,2,FALSE),"0")</f>
        <v>0</v>
      </c>
      <c r="S342" s="108">
        <f>入力シート③!L38</f>
        <v>0</v>
      </c>
      <c r="T342" s="110">
        <v>0</v>
      </c>
      <c r="U342" s="110">
        <v>2</v>
      </c>
      <c r="V342" s="108">
        <f>入力シート③!$B$1</f>
        <v>0</v>
      </c>
    </row>
    <row r="343" spans="1:22" ht="12.95" customHeight="1">
      <c r="A343" s="4">
        <f>入力シート③!K39</f>
        <v>0</v>
      </c>
      <c r="B343" s="108" t="str">
        <f t="shared" si="20"/>
        <v>0</v>
      </c>
      <c r="C343" s="108" t="str">
        <f>IFERROR(VLOOKUP(入力シート③!$B$1,所属!$B$2:$C$56,2,FALSE),"0")</f>
        <v>0</v>
      </c>
      <c r="D343" s="180"/>
      <c r="E343" s="180"/>
      <c r="F343" s="108" t="str">
        <f>入力シート③!G39</f>
        <v/>
      </c>
      <c r="G343" s="108">
        <f>入力シート③!H39</f>
        <v>0</v>
      </c>
      <c r="H343" s="109" t="str">
        <f>IFERROR(VLOOKUP(G343,女子登録②!$P$2:$V$101,4,FALSE),"0")</f>
        <v>0</v>
      </c>
      <c r="I343" s="108">
        <f t="shared" si="22"/>
        <v>0</v>
      </c>
      <c r="J343" s="109" t="str">
        <f>IFERROR(VLOOKUP(G343,女子登録②!$P$2:$V$101,5,FALSE),"0")</f>
        <v>0</v>
      </c>
      <c r="K343" s="109" t="str">
        <f>IFERROR(VLOOKUP(G343,女子登録②!$P$2:$V$101,7,FALSE),"0")</f>
        <v>0</v>
      </c>
      <c r="L343" s="108">
        <v>2</v>
      </c>
      <c r="M343" s="108" t="str">
        <f>IFERROR(VLOOKUP(G343,女子登録②!$P$2:$V$101,3,FALSE),"0")</f>
        <v>0</v>
      </c>
      <c r="N343" s="108" t="str">
        <f>IFERROR(VLOOKUP(G343,女子登録②!$P$2:$V$101,6,FALSE),"0")</f>
        <v>0</v>
      </c>
      <c r="O343" s="180"/>
      <c r="P343" s="110" t="s">
        <v>256</v>
      </c>
      <c r="Q343" s="180"/>
      <c r="R343" s="108" t="str">
        <f>IFERROR(VLOOKUP(A343,種目!$C$30:$D$56,2,FALSE),"0")</f>
        <v>0</v>
      </c>
      <c r="S343" s="108">
        <f>入力シート③!L39</f>
        <v>0</v>
      </c>
      <c r="T343" s="110">
        <v>0</v>
      </c>
      <c r="U343" s="110">
        <v>2</v>
      </c>
      <c r="V343" s="108">
        <f>入力シート③!$B$1</f>
        <v>0</v>
      </c>
    </row>
    <row r="344" spans="1:22" ht="12.95" customHeight="1">
      <c r="A344" s="4">
        <f>入力シート③!K40</f>
        <v>0</v>
      </c>
      <c r="B344" s="108" t="str">
        <f t="shared" si="20"/>
        <v>0</v>
      </c>
      <c r="C344" s="108" t="str">
        <f>IFERROR(VLOOKUP(入力シート③!$B$1,所属!$B$2:$C$56,2,FALSE),"0")</f>
        <v>0</v>
      </c>
      <c r="D344" s="180"/>
      <c r="E344" s="180"/>
      <c r="F344" s="108" t="str">
        <f>入力シート③!G40</f>
        <v/>
      </c>
      <c r="G344" s="108">
        <f>入力シート③!H40</f>
        <v>0</v>
      </c>
      <c r="H344" s="109" t="str">
        <f>IFERROR(VLOOKUP(G344,女子登録②!$P$2:$V$101,4,FALSE),"0")</f>
        <v>0</v>
      </c>
      <c r="I344" s="108">
        <f t="shared" si="22"/>
        <v>0</v>
      </c>
      <c r="J344" s="109" t="str">
        <f>IFERROR(VLOOKUP(G344,女子登録②!$P$2:$V$101,5,FALSE),"0")</f>
        <v>0</v>
      </c>
      <c r="K344" s="109" t="str">
        <f>IFERROR(VLOOKUP(G344,女子登録②!$P$2:$V$101,7,FALSE),"0")</f>
        <v>0</v>
      </c>
      <c r="L344" s="108">
        <v>2</v>
      </c>
      <c r="M344" s="108" t="str">
        <f>IFERROR(VLOOKUP(G344,女子登録②!$P$2:$V$101,3,FALSE),"0")</f>
        <v>0</v>
      </c>
      <c r="N344" s="108" t="str">
        <f>IFERROR(VLOOKUP(G344,女子登録②!$P$2:$V$101,6,FALSE),"0")</f>
        <v>0</v>
      </c>
      <c r="O344" s="180"/>
      <c r="P344" s="110" t="s">
        <v>256</v>
      </c>
      <c r="Q344" s="180"/>
      <c r="R344" s="108" t="str">
        <f>IFERROR(VLOOKUP(A344,種目!$C$30:$D$56,2,FALSE),"0")</f>
        <v>0</v>
      </c>
      <c r="S344" s="108">
        <f>入力シート③!L40</f>
        <v>0</v>
      </c>
      <c r="T344" s="110">
        <v>0</v>
      </c>
      <c r="U344" s="110">
        <v>2</v>
      </c>
      <c r="V344" s="108">
        <f>入力シート③!$B$1</f>
        <v>0</v>
      </c>
    </row>
    <row r="345" spans="1:22" ht="12.95" customHeight="1">
      <c r="A345" s="4">
        <f>入力シート③!K41</f>
        <v>0</v>
      </c>
      <c r="B345" s="108" t="str">
        <f t="shared" si="20"/>
        <v>0</v>
      </c>
      <c r="C345" s="108" t="str">
        <f>IFERROR(VLOOKUP(入力シート③!$B$1,所属!$B$2:$C$56,2,FALSE),"0")</f>
        <v>0</v>
      </c>
      <c r="D345" s="180"/>
      <c r="E345" s="180"/>
      <c r="F345" s="108" t="str">
        <f>入力シート③!G41</f>
        <v/>
      </c>
      <c r="G345" s="108">
        <f>入力シート③!H41</f>
        <v>0</v>
      </c>
      <c r="H345" s="109" t="str">
        <f>IFERROR(VLOOKUP(G345,女子登録②!$P$2:$V$101,4,FALSE),"0")</f>
        <v>0</v>
      </c>
      <c r="I345" s="108">
        <f t="shared" si="22"/>
        <v>0</v>
      </c>
      <c r="J345" s="109" t="str">
        <f>IFERROR(VLOOKUP(G345,女子登録②!$P$2:$V$101,5,FALSE),"0")</f>
        <v>0</v>
      </c>
      <c r="K345" s="109" t="str">
        <f>IFERROR(VLOOKUP(G345,女子登録②!$P$2:$V$101,7,FALSE),"0")</f>
        <v>0</v>
      </c>
      <c r="L345" s="108">
        <v>2</v>
      </c>
      <c r="M345" s="108" t="str">
        <f>IFERROR(VLOOKUP(G345,女子登録②!$P$2:$V$101,3,FALSE),"0")</f>
        <v>0</v>
      </c>
      <c r="N345" s="108" t="str">
        <f>IFERROR(VLOOKUP(G345,女子登録②!$P$2:$V$101,6,FALSE),"0")</f>
        <v>0</v>
      </c>
      <c r="O345" s="180"/>
      <c r="P345" s="110" t="s">
        <v>256</v>
      </c>
      <c r="Q345" s="180"/>
      <c r="R345" s="108" t="str">
        <f>IFERROR(VLOOKUP(A345,種目!$C$30:$D$56,2,FALSE),"0")</f>
        <v>0</v>
      </c>
      <c r="S345" s="108">
        <f>入力シート③!L41</f>
        <v>0</v>
      </c>
      <c r="T345" s="110">
        <v>0</v>
      </c>
      <c r="U345" s="110">
        <v>2</v>
      </c>
      <c r="V345" s="108">
        <f>入力シート③!$B$1</f>
        <v>0</v>
      </c>
    </row>
    <row r="346" spans="1:22" ht="12.95" customHeight="1">
      <c r="A346" s="4">
        <f>入力シート③!K42</f>
        <v>0</v>
      </c>
      <c r="B346" s="108" t="str">
        <f t="shared" si="20"/>
        <v>0</v>
      </c>
      <c r="C346" s="108" t="str">
        <f>IFERROR(VLOOKUP(入力シート③!$B$1,所属!$B$2:$C$56,2,FALSE),"0")</f>
        <v>0</v>
      </c>
      <c r="D346" s="180"/>
      <c r="E346" s="180"/>
      <c r="F346" s="108" t="str">
        <f>入力シート③!G42</f>
        <v/>
      </c>
      <c r="G346" s="108">
        <f>入力シート③!H42</f>
        <v>0</v>
      </c>
      <c r="H346" s="109" t="str">
        <f>IFERROR(VLOOKUP(G346,女子登録②!$P$2:$V$101,4,FALSE),"0")</f>
        <v>0</v>
      </c>
      <c r="I346" s="108">
        <f t="shared" si="22"/>
        <v>0</v>
      </c>
      <c r="J346" s="109" t="str">
        <f>IFERROR(VLOOKUP(G346,女子登録②!$P$2:$V$101,5,FALSE),"0")</f>
        <v>0</v>
      </c>
      <c r="K346" s="109" t="str">
        <f>IFERROR(VLOOKUP(G346,女子登録②!$P$2:$V$101,7,FALSE),"0")</f>
        <v>0</v>
      </c>
      <c r="L346" s="108">
        <v>2</v>
      </c>
      <c r="M346" s="108" t="str">
        <f>IFERROR(VLOOKUP(G346,女子登録②!$P$2:$V$101,3,FALSE),"0")</f>
        <v>0</v>
      </c>
      <c r="N346" s="108" t="str">
        <f>IFERROR(VLOOKUP(G346,女子登録②!$P$2:$V$101,6,FALSE),"0")</f>
        <v>0</v>
      </c>
      <c r="O346" s="180"/>
      <c r="P346" s="110" t="s">
        <v>256</v>
      </c>
      <c r="Q346" s="180"/>
      <c r="R346" s="108" t="str">
        <f>IFERROR(VLOOKUP(A346,種目!$C$30:$D$56,2,FALSE),"0")</f>
        <v>0</v>
      </c>
      <c r="S346" s="108">
        <f>入力シート③!L42</f>
        <v>0</v>
      </c>
      <c r="T346" s="110">
        <v>0</v>
      </c>
      <c r="U346" s="110">
        <v>2</v>
      </c>
      <c r="V346" s="108">
        <f>入力シート③!$B$1</f>
        <v>0</v>
      </c>
    </row>
    <row r="347" spans="1:22" ht="12.95" customHeight="1">
      <c r="A347" s="4">
        <f>入力シート③!K43</f>
        <v>0</v>
      </c>
      <c r="B347" s="108" t="str">
        <f t="shared" si="20"/>
        <v>0</v>
      </c>
      <c r="C347" s="108" t="str">
        <f>IFERROR(VLOOKUP(入力シート③!$B$1,所属!$B$2:$C$56,2,FALSE),"0")</f>
        <v>0</v>
      </c>
      <c r="D347" s="180"/>
      <c r="E347" s="180"/>
      <c r="F347" s="108" t="str">
        <f>入力シート③!G43</f>
        <v/>
      </c>
      <c r="G347" s="108">
        <f>入力シート③!H43</f>
        <v>0</v>
      </c>
      <c r="H347" s="109" t="str">
        <f>IFERROR(VLOOKUP(G347,女子登録②!$P$2:$V$101,4,FALSE),"0")</f>
        <v>0</v>
      </c>
      <c r="I347" s="108">
        <f t="shared" si="22"/>
        <v>0</v>
      </c>
      <c r="J347" s="109" t="str">
        <f>IFERROR(VLOOKUP(G347,女子登録②!$P$2:$V$101,5,FALSE),"0")</f>
        <v>0</v>
      </c>
      <c r="K347" s="109" t="str">
        <f>IFERROR(VLOOKUP(G347,女子登録②!$P$2:$V$101,7,FALSE),"0")</f>
        <v>0</v>
      </c>
      <c r="L347" s="108">
        <v>2</v>
      </c>
      <c r="M347" s="108" t="str">
        <f>IFERROR(VLOOKUP(G347,女子登録②!$P$2:$V$101,3,FALSE),"0")</f>
        <v>0</v>
      </c>
      <c r="N347" s="108" t="str">
        <f>IFERROR(VLOOKUP(G347,女子登録②!$P$2:$V$101,6,FALSE),"0")</f>
        <v>0</v>
      </c>
      <c r="O347" s="180"/>
      <c r="P347" s="110" t="s">
        <v>256</v>
      </c>
      <c r="Q347" s="180"/>
      <c r="R347" s="108" t="str">
        <f>IFERROR(VLOOKUP(A347,種目!$C$30:$D$56,2,FALSE),"0")</f>
        <v>0</v>
      </c>
      <c r="S347" s="108">
        <f>入力シート③!L43</f>
        <v>0</v>
      </c>
      <c r="T347" s="110">
        <v>0</v>
      </c>
      <c r="U347" s="110">
        <v>2</v>
      </c>
      <c r="V347" s="108">
        <f>入力シート③!$B$1</f>
        <v>0</v>
      </c>
    </row>
    <row r="348" spans="1:22" ht="12.95" customHeight="1">
      <c r="A348" s="4">
        <f>入力シート③!K44</f>
        <v>0</v>
      </c>
      <c r="B348" s="108" t="str">
        <f t="shared" si="20"/>
        <v>0</v>
      </c>
      <c r="C348" s="108" t="str">
        <f>IFERROR(VLOOKUP(入力シート③!$B$1,所属!$B$2:$C$56,2,FALSE),"0")</f>
        <v>0</v>
      </c>
      <c r="D348" s="180"/>
      <c r="E348" s="180"/>
      <c r="F348" s="108" t="str">
        <f>入力シート③!G44</f>
        <v/>
      </c>
      <c r="G348" s="108">
        <f>入力シート③!H44</f>
        <v>0</v>
      </c>
      <c r="H348" s="109" t="str">
        <f>IFERROR(VLOOKUP(G348,女子登録②!$P$2:$V$101,4,FALSE),"0")</f>
        <v>0</v>
      </c>
      <c r="I348" s="108">
        <f t="shared" si="22"/>
        <v>0</v>
      </c>
      <c r="J348" s="109" t="str">
        <f>IFERROR(VLOOKUP(G348,女子登録②!$P$2:$V$101,5,FALSE),"0")</f>
        <v>0</v>
      </c>
      <c r="K348" s="109" t="str">
        <f>IFERROR(VLOOKUP(G348,女子登録②!$P$2:$V$101,7,FALSE),"0")</f>
        <v>0</v>
      </c>
      <c r="L348" s="108">
        <v>2</v>
      </c>
      <c r="M348" s="108" t="str">
        <f>IFERROR(VLOOKUP(G348,女子登録②!$P$2:$V$101,3,FALSE),"0")</f>
        <v>0</v>
      </c>
      <c r="N348" s="108" t="str">
        <f>IFERROR(VLOOKUP(G348,女子登録②!$P$2:$V$101,6,FALSE),"0")</f>
        <v>0</v>
      </c>
      <c r="O348" s="180"/>
      <c r="P348" s="110" t="s">
        <v>256</v>
      </c>
      <c r="Q348" s="180"/>
      <c r="R348" s="108" t="str">
        <f>IFERROR(VLOOKUP(A348,種目!$C$30:$D$56,2,FALSE),"0")</f>
        <v>0</v>
      </c>
      <c r="S348" s="108">
        <f>入力シート③!L44</f>
        <v>0</v>
      </c>
      <c r="T348" s="110">
        <v>0</v>
      </c>
      <c r="U348" s="110">
        <v>2</v>
      </c>
      <c r="V348" s="108">
        <f>入力シート③!$B$1</f>
        <v>0</v>
      </c>
    </row>
    <row r="349" spans="1:22" ht="12.95" customHeight="1">
      <c r="A349" s="4">
        <f>入力シート③!K45</f>
        <v>0</v>
      </c>
      <c r="B349" s="108" t="str">
        <f t="shared" si="20"/>
        <v>0</v>
      </c>
      <c r="C349" s="108" t="str">
        <f>IFERROR(VLOOKUP(入力シート③!$B$1,所属!$B$2:$C$56,2,FALSE),"0")</f>
        <v>0</v>
      </c>
      <c r="D349" s="180"/>
      <c r="E349" s="180"/>
      <c r="F349" s="108" t="str">
        <f>入力シート③!G45</f>
        <v/>
      </c>
      <c r="G349" s="108">
        <f>入力シート③!H45</f>
        <v>0</v>
      </c>
      <c r="H349" s="109" t="str">
        <f>IFERROR(VLOOKUP(G349,女子登録②!$P$2:$V$101,4,FALSE),"0")</f>
        <v>0</v>
      </c>
      <c r="I349" s="108">
        <f t="shared" si="22"/>
        <v>0</v>
      </c>
      <c r="J349" s="109" t="str">
        <f>IFERROR(VLOOKUP(G349,女子登録②!$P$2:$V$101,5,FALSE),"0")</f>
        <v>0</v>
      </c>
      <c r="K349" s="109" t="str">
        <f>IFERROR(VLOOKUP(G349,女子登録②!$P$2:$V$101,7,FALSE),"0")</f>
        <v>0</v>
      </c>
      <c r="L349" s="108">
        <v>2</v>
      </c>
      <c r="M349" s="108" t="str">
        <f>IFERROR(VLOOKUP(G349,女子登録②!$P$2:$V$101,3,FALSE),"0")</f>
        <v>0</v>
      </c>
      <c r="N349" s="108" t="str">
        <f>IFERROR(VLOOKUP(G349,女子登録②!$P$2:$V$101,6,FALSE),"0")</f>
        <v>0</v>
      </c>
      <c r="O349" s="180"/>
      <c r="P349" s="110" t="s">
        <v>256</v>
      </c>
      <c r="Q349" s="180"/>
      <c r="R349" s="108" t="str">
        <f>IFERROR(VLOOKUP(A349,種目!$C$30:$D$56,2,FALSE),"0")</f>
        <v>0</v>
      </c>
      <c r="S349" s="108">
        <f>入力シート③!L45</f>
        <v>0</v>
      </c>
      <c r="T349" s="110">
        <v>0</v>
      </c>
      <c r="U349" s="110">
        <v>2</v>
      </c>
      <c r="V349" s="108">
        <f>入力シート③!$B$1</f>
        <v>0</v>
      </c>
    </row>
    <row r="350" spans="1:22" ht="12.95" customHeight="1">
      <c r="A350" s="4">
        <f>入力シート③!K46</f>
        <v>0</v>
      </c>
      <c r="B350" s="108" t="str">
        <f t="shared" si="20"/>
        <v>0</v>
      </c>
      <c r="C350" s="108" t="str">
        <f>IFERROR(VLOOKUP(入力シート③!$B$1,所属!$B$2:$C$56,2,FALSE),"0")</f>
        <v>0</v>
      </c>
      <c r="D350" s="180"/>
      <c r="E350" s="180"/>
      <c r="F350" s="108" t="str">
        <f>入力シート③!G46</f>
        <v/>
      </c>
      <c r="G350" s="108">
        <f>入力シート③!H46</f>
        <v>0</v>
      </c>
      <c r="H350" s="109" t="str">
        <f>IFERROR(VLOOKUP(G350,女子登録②!$P$2:$V$101,4,FALSE),"0")</f>
        <v>0</v>
      </c>
      <c r="I350" s="108">
        <f t="shared" si="22"/>
        <v>0</v>
      </c>
      <c r="J350" s="109" t="str">
        <f>IFERROR(VLOOKUP(G350,女子登録②!$P$2:$V$101,5,FALSE),"0")</f>
        <v>0</v>
      </c>
      <c r="K350" s="109" t="str">
        <f>IFERROR(VLOOKUP(G350,女子登録②!$P$2:$V$101,7,FALSE),"0")</f>
        <v>0</v>
      </c>
      <c r="L350" s="108">
        <v>2</v>
      </c>
      <c r="M350" s="108" t="str">
        <f>IFERROR(VLOOKUP(G350,女子登録②!$P$2:$V$101,3,FALSE),"0")</f>
        <v>0</v>
      </c>
      <c r="N350" s="108" t="str">
        <f>IFERROR(VLOOKUP(G350,女子登録②!$P$2:$V$101,6,FALSE),"0")</f>
        <v>0</v>
      </c>
      <c r="O350" s="180"/>
      <c r="P350" s="110" t="s">
        <v>256</v>
      </c>
      <c r="Q350" s="180"/>
      <c r="R350" s="108" t="str">
        <f>IFERROR(VLOOKUP(A350,種目!$C$30:$D$56,2,FALSE),"0")</f>
        <v>0</v>
      </c>
      <c r="S350" s="108">
        <f>入力シート③!L46</f>
        <v>0</v>
      </c>
      <c r="T350" s="110">
        <v>0</v>
      </c>
      <c r="U350" s="110">
        <v>2</v>
      </c>
      <c r="V350" s="108">
        <f>入力シート③!$B$1</f>
        <v>0</v>
      </c>
    </row>
    <row r="351" spans="1:22" ht="12.95" customHeight="1">
      <c r="A351" s="4">
        <f>入力シート③!K47</f>
        <v>0</v>
      </c>
      <c r="B351" s="108" t="str">
        <f t="shared" si="20"/>
        <v>0</v>
      </c>
      <c r="C351" s="108" t="str">
        <f>IFERROR(VLOOKUP(入力シート③!$B$1,所属!$B$2:$C$56,2,FALSE),"0")</f>
        <v>0</v>
      </c>
      <c r="D351" s="180"/>
      <c r="E351" s="180"/>
      <c r="F351" s="108" t="str">
        <f>入力シート③!G47</f>
        <v/>
      </c>
      <c r="G351" s="108">
        <f>入力シート③!H47</f>
        <v>0</v>
      </c>
      <c r="H351" s="109" t="str">
        <f>IFERROR(VLOOKUP(G351,女子登録②!$P$2:$V$101,4,FALSE),"0")</f>
        <v>0</v>
      </c>
      <c r="I351" s="108">
        <f t="shared" si="22"/>
        <v>0</v>
      </c>
      <c r="J351" s="109" t="str">
        <f>IFERROR(VLOOKUP(G351,女子登録②!$P$2:$V$101,5,FALSE),"0")</f>
        <v>0</v>
      </c>
      <c r="K351" s="109" t="str">
        <f>IFERROR(VLOOKUP(G351,女子登録②!$P$2:$V$101,7,FALSE),"0")</f>
        <v>0</v>
      </c>
      <c r="L351" s="108">
        <v>2</v>
      </c>
      <c r="M351" s="108" t="str">
        <f>IFERROR(VLOOKUP(G351,女子登録②!$P$2:$V$101,3,FALSE),"0")</f>
        <v>0</v>
      </c>
      <c r="N351" s="108" t="str">
        <f>IFERROR(VLOOKUP(G351,女子登録②!$P$2:$V$101,6,FALSE),"0")</f>
        <v>0</v>
      </c>
      <c r="O351" s="180"/>
      <c r="P351" s="110" t="s">
        <v>256</v>
      </c>
      <c r="Q351" s="180"/>
      <c r="R351" s="108" t="str">
        <f>IFERROR(VLOOKUP(A351,種目!$C$30:$D$56,2,FALSE),"0")</f>
        <v>0</v>
      </c>
      <c r="S351" s="108">
        <f>入力シート③!L47</f>
        <v>0</v>
      </c>
      <c r="T351" s="110">
        <v>0</v>
      </c>
      <c r="U351" s="110">
        <v>2</v>
      </c>
      <c r="V351" s="108">
        <f>入力シート③!$B$1</f>
        <v>0</v>
      </c>
    </row>
    <row r="352" spans="1:22" ht="12.95" customHeight="1">
      <c r="A352" s="4">
        <f>入力シート③!K48</f>
        <v>0</v>
      </c>
      <c r="B352" s="108" t="str">
        <f t="shared" si="20"/>
        <v>0</v>
      </c>
      <c r="C352" s="108" t="str">
        <f>IFERROR(VLOOKUP(入力シート③!$B$1,所属!$B$2:$C$56,2,FALSE),"0")</f>
        <v>0</v>
      </c>
      <c r="D352" s="180"/>
      <c r="E352" s="180"/>
      <c r="F352" s="108" t="str">
        <f>入力シート③!G48</f>
        <v/>
      </c>
      <c r="G352" s="108">
        <f>入力シート③!H48</f>
        <v>0</v>
      </c>
      <c r="H352" s="109" t="str">
        <f>IFERROR(VLOOKUP(G352,女子登録②!$P$2:$V$101,4,FALSE),"0")</f>
        <v>0</v>
      </c>
      <c r="I352" s="108">
        <f t="shared" si="22"/>
        <v>0</v>
      </c>
      <c r="J352" s="109" t="str">
        <f>IFERROR(VLOOKUP(G352,女子登録②!$P$2:$V$101,5,FALSE),"0")</f>
        <v>0</v>
      </c>
      <c r="K352" s="109" t="str">
        <f>IFERROR(VLOOKUP(G352,女子登録②!$P$2:$V$101,7,FALSE),"0")</f>
        <v>0</v>
      </c>
      <c r="L352" s="108">
        <v>2</v>
      </c>
      <c r="M352" s="108" t="str">
        <f>IFERROR(VLOOKUP(G352,女子登録②!$P$2:$V$101,3,FALSE),"0")</f>
        <v>0</v>
      </c>
      <c r="N352" s="108" t="str">
        <f>IFERROR(VLOOKUP(G352,女子登録②!$P$2:$V$101,6,FALSE),"0")</f>
        <v>0</v>
      </c>
      <c r="O352" s="180"/>
      <c r="P352" s="110" t="s">
        <v>256</v>
      </c>
      <c r="Q352" s="180"/>
      <c r="R352" s="108" t="str">
        <f>IFERROR(VLOOKUP(A352,種目!$C$30:$D$56,2,FALSE),"0")</f>
        <v>0</v>
      </c>
      <c r="S352" s="108">
        <f>入力シート③!L48</f>
        <v>0</v>
      </c>
      <c r="T352" s="110">
        <v>0</v>
      </c>
      <c r="U352" s="110">
        <v>2</v>
      </c>
      <c r="V352" s="108">
        <f>入力シート③!$B$1</f>
        <v>0</v>
      </c>
    </row>
    <row r="353" spans="1:22" ht="12.95" customHeight="1">
      <c r="A353" s="4">
        <f>入力シート③!K49</f>
        <v>0</v>
      </c>
      <c r="B353" s="108" t="str">
        <f t="shared" si="20"/>
        <v>0</v>
      </c>
      <c r="C353" s="108" t="str">
        <f>IFERROR(VLOOKUP(入力シート③!$B$1,所属!$B$2:$C$56,2,FALSE),"0")</f>
        <v>0</v>
      </c>
      <c r="D353" s="180"/>
      <c r="E353" s="180"/>
      <c r="F353" s="108" t="str">
        <f>入力シート③!G49</f>
        <v/>
      </c>
      <c r="G353" s="108">
        <f>入力シート③!H49</f>
        <v>0</v>
      </c>
      <c r="H353" s="109" t="str">
        <f>IFERROR(VLOOKUP(G353,女子登録②!$P$2:$V$101,4,FALSE),"0")</f>
        <v>0</v>
      </c>
      <c r="I353" s="108">
        <f t="shared" si="22"/>
        <v>0</v>
      </c>
      <c r="J353" s="109" t="str">
        <f>IFERROR(VLOOKUP(G353,女子登録②!$P$2:$V$101,5,FALSE),"0")</f>
        <v>0</v>
      </c>
      <c r="K353" s="109" t="str">
        <f>IFERROR(VLOOKUP(G353,女子登録②!$P$2:$V$101,7,FALSE),"0")</f>
        <v>0</v>
      </c>
      <c r="L353" s="108">
        <v>2</v>
      </c>
      <c r="M353" s="108" t="str">
        <f>IFERROR(VLOOKUP(G353,女子登録②!$P$2:$V$101,3,FALSE),"0")</f>
        <v>0</v>
      </c>
      <c r="N353" s="108" t="str">
        <f>IFERROR(VLOOKUP(G353,女子登録②!$P$2:$V$101,6,FALSE),"0")</f>
        <v>0</v>
      </c>
      <c r="O353" s="180"/>
      <c r="P353" s="110" t="s">
        <v>256</v>
      </c>
      <c r="Q353" s="180"/>
      <c r="R353" s="108" t="str">
        <f>IFERROR(VLOOKUP(A353,種目!$C$30:$D$56,2,FALSE),"0")</f>
        <v>0</v>
      </c>
      <c r="S353" s="108">
        <f>入力シート③!L49</f>
        <v>0</v>
      </c>
      <c r="T353" s="110">
        <v>0</v>
      </c>
      <c r="U353" s="110">
        <v>2</v>
      </c>
      <c r="V353" s="108">
        <f>入力シート③!$B$1</f>
        <v>0</v>
      </c>
    </row>
    <row r="354" spans="1:22" ht="12.95" customHeight="1">
      <c r="A354" s="4">
        <f>入力シート③!K50</f>
        <v>0</v>
      </c>
      <c r="B354" s="108" t="str">
        <f t="shared" si="20"/>
        <v>0</v>
      </c>
      <c r="C354" s="108" t="str">
        <f>IFERROR(VLOOKUP(入力シート③!$B$1,所属!$B$2:$C$56,2,FALSE),"0")</f>
        <v>0</v>
      </c>
      <c r="D354" s="180"/>
      <c r="E354" s="180"/>
      <c r="F354" s="108" t="str">
        <f>入力シート③!G50</f>
        <v/>
      </c>
      <c r="G354" s="108">
        <f>入力シート③!H50</f>
        <v>0</v>
      </c>
      <c r="H354" s="109" t="str">
        <f>IFERROR(VLOOKUP(G354,女子登録②!$P$2:$V$101,4,FALSE),"0")</f>
        <v>0</v>
      </c>
      <c r="I354" s="108">
        <f t="shared" si="22"/>
        <v>0</v>
      </c>
      <c r="J354" s="109" t="str">
        <f>IFERROR(VLOOKUP(G354,女子登録②!$P$2:$V$101,5,FALSE),"0")</f>
        <v>0</v>
      </c>
      <c r="K354" s="109" t="str">
        <f>IFERROR(VLOOKUP(G354,女子登録②!$P$2:$V$101,7,FALSE),"0")</f>
        <v>0</v>
      </c>
      <c r="L354" s="108">
        <v>2</v>
      </c>
      <c r="M354" s="108" t="str">
        <f>IFERROR(VLOOKUP(G354,女子登録②!$P$2:$V$101,3,FALSE),"0")</f>
        <v>0</v>
      </c>
      <c r="N354" s="108" t="str">
        <f>IFERROR(VLOOKUP(G354,女子登録②!$P$2:$V$101,6,FALSE),"0")</f>
        <v>0</v>
      </c>
      <c r="O354" s="180"/>
      <c r="P354" s="110" t="s">
        <v>256</v>
      </c>
      <c r="Q354" s="180"/>
      <c r="R354" s="108" t="str">
        <f>IFERROR(VLOOKUP(A354,種目!$C$30:$D$56,2,FALSE),"0")</f>
        <v>0</v>
      </c>
      <c r="S354" s="108">
        <f>入力シート③!L50</f>
        <v>0</v>
      </c>
      <c r="T354" s="110">
        <v>0</v>
      </c>
      <c r="U354" s="110">
        <v>2</v>
      </c>
      <c r="V354" s="108">
        <f>入力シート③!$B$1</f>
        <v>0</v>
      </c>
    </row>
    <row r="355" spans="1:22" ht="12.95" customHeight="1">
      <c r="A355" s="4">
        <f>入力シート③!K51</f>
        <v>0</v>
      </c>
      <c r="B355" s="108" t="str">
        <f t="shared" si="20"/>
        <v>0</v>
      </c>
      <c r="C355" s="108" t="str">
        <f>IFERROR(VLOOKUP(入力シート③!$B$1,所属!$B$2:$C$56,2,FALSE),"0")</f>
        <v>0</v>
      </c>
      <c r="D355" s="180"/>
      <c r="E355" s="180"/>
      <c r="F355" s="108" t="str">
        <f>入力シート③!G51</f>
        <v/>
      </c>
      <c r="G355" s="108">
        <f>入力シート③!H51</f>
        <v>0</v>
      </c>
      <c r="H355" s="109" t="str">
        <f>IFERROR(VLOOKUP(G355,女子登録②!$P$2:$V$101,4,FALSE),"0")</f>
        <v>0</v>
      </c>
      <c r="I355" s="108">
        <f t="shared" si="22"/>
        <v>0</v>
      </c>
      <c r="J355" s="109" t="str">
        <f>IFERROR(VLOOKUP(G355,女子登録②!$P$2:$V$101,5,FALSE),"0")</f>
        <v>0</v>
      </c>
      <c r="K355" s="109" t="str">
        <f>IFERROR(VLOOKUP(G355,女子登録②!$P$2:$V$101,7,FALSE),"0")</f>
        <v>0</v>
      </c>
      <c r="L355" s="108">
        <v>2</v>
      </c>
      <c r="M355" s="108" t="str">
        <f>IFERROR(VLOOKUP(G355,女子登録②!$P$2:$V$101,3,FALSE),"0")</f>
        <v>0</v>
      </c>
      <c r="N355" s="108" t="str">
        <f>IFERROR(VLOOKUP(G355,女子登録②!$P$2:$V$101,6,FALSE),"0")</f>
        <v>0</v>
      </c>
      <c r="O355" s="180"/>
      <c r="P355" s="110" t="s">
        <v>256</v>
      </c>
      <c r="Q355" s="180"/>
      <c r="R355" s="108" t="str">
        <f>IFERROR(VLOOKUP(A355,種目!$C$30:$D$56,2,FALSE),"0")</f>
        <v>0</v>
      </c>
      <c r="S355" s="108">
        <f>入力シート③!L51</f>
        <v>0</v>
      </c>
      <c r="T355" s="110">
        <v>0</v>
      </c>
      <c r="U355" s="110">
        <v>2</v>
      </c>
      <c r="V355" s="108">
        <f>入力シート③!$B$1</f>
        <v>0</v>
      </c>
    </row>
    <row r="356" spans="1:22" ht="12.95" customHeight="1">
      <c r="A356" s="4">
        <f>入力シート③!K52</f>
        <v>0</v>
      </c>
      <c r="B356" s="108" t="str">
        <f t="shared" si="20"/>
        <v>0</v>
      </c>
      <c r="C356" s="108" t="str">
        <f>IFERROR(VLOOKUP(入力シート③!$B$1,所属!$B$2:$C$56,2,FALSE),"0")</f>
        <v>0</v>
      </c>
      <c r="D356" s="180"/>
      <c r="E356" s="180"/>
      <c r="F356" s="108" t="str">
        <f>入力シート③!G52</f>
        <v/>
      </c>
      <c r="G356" s="108">
        <f>入力シート③!H52</f>
        <v>0</v>
      </c>
      <c r="H356" s="109" t="str">
        <f>IFERROR(VLOOKUP(G356,女子登録②!$P$2:$V$101,4,FALSE),"0")</f>
        <v>0</v>
      </c>
      <c r="I356" s="108">
        <f t="shared" si="22"/>
        <v>0</v>
      </c>
      <c r="J356" s="109" t="str">
        <f>IFERROR(VLOOKUP(G356,女子登録②!$P$2:$V$101,5,FALSE),"0")</f>
        <v>0</v>
      </c>
      <c r="K356" s="109" t="str">
        <f>IFERROR(VLOOKUP(G356,女子登録②!$P$2:$V$101,7,FALSE),"0")</f>
        <v>0</v>
      </c>
      <c r="L356" s="108">
        <v>2</v>
      </c>
      <c r="M356" s="108" t="str">
        <f>IFERROR(VLOOKUP(G356,女子登録②!$P$2:$V$101,3,FALSE),"0")</f>
        <v>0</v>
      </c>
      <c r="N356" s="108" t="str">
        <f>IFERROR(VLOOKUP(G356,女子登録②!$P$2:$V$101,6,FALSE),"0")</f>
        <v>0</v>
      </c>
      <c r="O356" s="180"/>
      <c r="P356" s="110" t="s">
        <v>256</v>
      </c>
      <c r="Q356" s="180"/>
      <c r="R356" s="108" t="str">
        <f>IFERROR(VLOOKUP(A356,種目!$C$30:$D$56,2,FALSE),"0")</f>
        <v>0</v>
      </c>
      <c r="S356" s="108">
        <f>入力シート③!L52</f>
        <v>0</v>
      </c>
      <c r="T356" s="110">
        <v>0</v>
      </c>
      <c r="U356" s="110">
        <v>2</v>
      </c>
      <c r="V356" s="108">
        <f>入力シート③!$B$1</f>
        <v>0</v>
      </c>
    </row>
    <row r="357" spans="1:22" ht="12.95" customHeight="1">
      <c r="A357" s="4">
        <f>入力シート③!K53</f>
        <v>0</v>
      </c>
      <c r="B357" s="108" t="str">
        <f t="shared" si="20"/>
        <v>0</v>
      </c>
      <c r="C357" s="108" t="str">
        <f>IFERROR(VLOOKUP(入力シート③!$B$1,所属!$B$2:$C$56,2,FALSE),"0")</f>
        <v>0</v>
      </c>
      <c r="D357" s="180"/>
      <c r="E357" s="180"/>
      <c r="F357" s="108" t="str">
        <f>入力シート③!G53</f>
        <v/>
      </c>
      <c r="G357" s="108">
        <f>入力シート③!H53</f>
        <v>0</v>
      </c>
      <c r="H357" s="109" t="str">
        <f>IFERROR(VLOOKUP(G357,女子登録②!$P$2:$V$101,4,FALSE),"0")</f>
        <v>0</v>
      </c>
      <c r="I357" s="108">
        <f t="shared" si="22"/>
        <v>0</v>
      </c>
      <c r="J357" s="109" t="str">
        <f>IFERROR(VLOOKUP(G357,女子登録②!$P$2:$V$101,5,FALSE),"0")</f>
        <v>0</v>
      </c>
      <c r="K357" s="109" t="str">
        <f>IFERROR(VLOOKUP(G357,女子登録②!$P$2:$V$101,7,FALSE),"0")</f>
        <v>0</v>
      </c>
      <c r="L357" s="108">
        <v>2</v>
      </c>
      <c r="M357" s="108" t="str">
        <f>IFERROR(VLOOKUP(G357,女子登録②!$P$2:$V$101,3,FALSE),"0")</f>
        <v>0</v>
      </c>
      <c r="N357" s="108" t="str">
        <f>IFERROR(VLOOKUP(G357,女子登録②!$P$2:$V$101,6,FALSE),"0")</f>
        <v>0</v>
      </c>
      <c r="O357" s="180"/>
      <c r="P357" s="110" t="s">
        <v>256</v>
      </c>
      <c r="Q357" s="180"/>
      <c r="R357" s="108" t="str">
        <f>IFERROR(VLOOKUP(A357,種目!$C$30:$D$56,2,FALSE),"0")</f>
        <v>0</v>
      </c>
      <c r="S357" s="108">
        <f>入力シート③!L53</f>
        <v>0</v>
      </c>
      <c r="T357" s="110">
        <v>0</v>
      </c>
      <c r="U357" s="110">
        <v>2</v>
      </c>
      <c r="V357" s="108">
        <f>入力シート③!$B$1</f>
        <v>0</v>
      </c>
    </row>
    <row r="358" spans="1:22" ht="12.95" customHeight="1">
      <c r="A358" s="4">
        <f>入力シート③!K54</f>
        <v>0</v>
      </c>
      <c r="B358" s="108" t="str">
        <f t="shared" si="20"/>
        <v>0</v>
      </c>
      <c r="C358" s="108" t="str">
        <f>IFERROR(VLOOKUP(入力シート③!$B$1,所属!$B$2:$C$56,2,FALSE),"0")</f>
        <v>0</v>
      </c>
      <c r="D358" s="180"/>
      <c r="E358" s="180"/>
      <c r="F358" s="108" t="str">
        <f>入力シート③!G54</f>
        <v/>
      </c>
      <c r="G358" s="108">
        <f>入力シート③!H54</f>
        <v>0</v>
      </c>
      <c r="H358" s="109" t="str">
        <f>IFERROR(VLOOKUP(G358,女子登録②!$P$2:$V$101,4,FALSE),"0")</f>
        <v>0</v>
      </c>
      <c r="I358" s="108">
        <f t="shared" si="22"/>
        <v>0</v>
      </c>
      <c r="J358" s="109" t="str">
        <f>IFERROR(VLOOKUP(G358,女子登録②!$P$2:$V$101,5,FALSE),"0")</f>
        <v>0</v>
      </c>
      <c r="K358" s="109" t="str">
        <f>IFERROR(VLOOKUP(G358,女子登録②!$P$2:$V$101,7,FALSE),"0")</f>
        <v>0</v>
      </c>
      <c r="L358" s="108">
        <v>2</v>
      </c>
      <c r="M358" s="108" t="str">
        <f>IFERROR(VLOOKUP(G358,女子登録②!$P$2:$V$101,3,FALSE),"0")</f>
        <v>0</v>
      </c>
      <c r="N358" s="108" t="str">
        <f>IFERROR(VLOOKUP(G358,女子登録②!$P$2:$V$101,6,FALSE),"0")</f>
        <v>0</v>
      </c>
      <c r="O358" s="180"/>
      <c r="P358" s="110" t="s">
        <v>256</v>
      </c>
      <c r="Q358" s="180"/>
      <c r="R358" s="108" t="str">
        <f>IFERROR(VLOOKUP(A358,種目!$C$30:$D$56,2,FALSE),"0")</f>
        <v>0</v>
      </c>
      <c r="S358" s="108">
        <f>入力シート③!L54</f>
        <v>0</v>
      </c>
      <c r="T358" s="110">
        <v>0</v>
      </c>
      <c r="U358" s="110">
        <v>2</v>
      </c>
      <c r="V358" s="108">
        <f>入力シート③!$B$1</f>
        <v>0</v>
      </c>
    </row>
    <row r="359" spans="1:22" ht="12.95" customHeight="1">
      <c r="A359" s="4">
        <f>入力シート③!K55</f>
        <v>0</v>
      </c>
      <c r="B359" s="108" t="str">
        <f t="shared" si="20"/>
        <v>0</v>
      </c>
      <c r="C359" s="108" t="str">
        <f>IFERROR(VLOOKUP(入力シート③!$B$1,所属!$B$2:$C$56,2,FALSE),"0")</f>
        <v>0</v>
      </c>
      <c r="D359" s="180"/>
      <c r="E359" s="180"/>
      <c r="F359" s="108" t="str">
        <f>入力シート③!G55</f>
        <v/>
      </c>
      <c r="G359" s="108">
        <f>入力シート③!H55</f>
        <v>0</v>
      </c>
      <c r="H359" s="109" t="str">
        <f>IFERROR(VLOOKUP(G359,女子登録②!$P$2:$V$101,4,FALSE),"0")</f>
        <v>0</v>
      </c>
      <c r="I359" s="108">
        <f t="shared" si="22"/>
        <v>0</v>
      </c>
      <c r="J359" s="109" t="str">
        <f>IFERROR(VLOOKUP(G359,女子登録②!$P$2:$V$101,5,FALSE),"0")</f>
        <v>0</v>
      </c>
      <c r="K359" s="109" t="str">
        <f>IFERROR(VLOOKUP(G359,女子登録②!$P$2:$V$101,7,FALSE),"0")</f>
        <v>0</v>
      </c>
      <c r="L359" s="108">
        <v>2</v>
      </c>
      <c r="M359" s="108" t="str">
        <f>IFERROR(VLOOKUP(G359,女子登録②!$P$2:$V$101,3,FALSE),"0")</f>
        <v>0</v>
      </c>
      <c r="N359" s="108" t="str">
        <f>IFERROR(VLOOKUP(G359,女子登録②!$P$2:$V$101,6,FALSE),"0")</f>
        <v>0</v>
      </c>
      <c r="O359" s="180"/>
      <c r="P359" s="110" t="s">
        <v>256</v>
      </c>
      <c r="Q359" s="180"/>
      <c r="R359" s="108" t="str">
        <f>IFERROR(VLOOKUP(A359,種目!$C$30:$D$56,2,FALSE),"0")</f>
        <v>0</v>
      </c>
      <c r="S359" s="108">
        <f>入力シート③!L55</f>
        <v>0</v>
      </c>
      <c r="T359" s="110">
        <v>0</v>
      </c>
      <c r="U359" s="110">
        <v>2</v>
      </c>
      <c r="V359" s="108">
        <f>入力シート③!$B$1</f>
        <v>0</v>
      </c>
    </row>
    <row r="360" spans="1:22" ht="12.95" customHeight="1">
      <c r="A360" s="4">
        <f>入力シート③!K56</f>
        <v>0</v>
      </c>
      <c r="B360" s="108" t="str">
        <f t="shared" si="20"/>
        <v>0</v>
      </c>
      <c r="C360" s="108" t="str">
        <f>IFERROR(VLOOKUP(入力シート③!$B$1,所属!$B$2:$C$56,2,FALSE),"0")</f>
        <v>0</v>
      </c>
      <c r="D360" s="180"/>
      <c r="E360" s="180"/>
      <c r="F360" s="108" t="str">
        <f>入力シート③!G56</f>
        <v/>
      </c>
      <c r="G360" s="108">
        <f>入力シート③!H56</f>
        <v>0</v>
      </c>
      <c r="H360" s="109" t="str">
        <f>IFERROR(VLOOKUP(G360,女子登録②!$P$2:$V$101,4,FALSE),"0")</f>
        <v>0</v>
      </c>
      <c r="I360" s="108">
        <f t="shared" si="22"/>
        <v>0</v>
      </c>
      <c r="J360" s="109" t="str">
        <f>IFERROR(VLOOKUP(G360,女子登録②!$P$2:$V$101,5,FALSE),"0")</f>
        <v>0</v>
      </c>
      <c r="K360" s="109" t="str">
        <f>IFERROR(VLOOKUP(G360,女子登録②!$P$2:$V$101,7,FALSE),"0")</f>
        <v>0</v>
      </c>
      <c r="L360" s="108">
        <v>2</v>
      </c>
      <c r="M360" s="108" t="str">
        <f>IFERROR(VLOOKUP(G360,女子登録②!$P$2:$V$101,3,FALSE),"0")</f>
        <v>0</v>
      </c>
      <c r="N360" s="108" t="str">
        <f>IFERROR(VLOOKUP(G360,女子登録②!$P$2:$V$101,6,FALSE),"0")</f>
        <v>0</v>
      </c>
      <c r="O360" s="180"/>
      <c r="P360" s="110" t="s">
        <v>256</v>
      </c>
      <c r="Q360" s="180"/>
      <c r="R360" s="108" t="str">
        <f>IFERROR(VLOOKUP(A360,種目!$C$30:$D$56,2,FALSE),"0")</f>
        <v>0</v>
      </c>
      <c r="S360" s="108">
        <f>入力シート③!L56</f>
        <v>0</v>
      </c>
      <c r="T360" s="110">
        <v>0</v>
      </c>
      <c r="U360" s="110">
        <v>2</v>
      </c>
      <c r="V360" s="108">
        <f>入力シート③!$B$1</f>
        <v>0</v>
      </c>
    </row>
    <row r="361" spans="1:22" ht="12.95" customHeight="1">
      <c r="A361" s="4">
        <f>入力シート③!K57</f>
        <v>0</v>
      </c>
      <c r="B361" s="108" t="str">
        <f t="shared" si="20"/>
        <v>0</v>
      </c>
      <c r="C361" s="108" t="str">
        <f>IFERROR(VLOOKUP(入力シート③!$B$1,所属!$B$2:$C$56,2,FALSE),"0")</f>
        <v>0</v>
      </c>
      <c r="D361" s="180"/>
      <c r="E361" s="180"/>
      <c r="F361" s="108" t="str">
        <f>入力シート③!G57</f>
        <v/>
      </c>
      <c r="G361" s="108">
        <f>入力シート③!H57</f>
        <v>0</v>
      </c>
      <c r="H361" s="109" t="str">
        <f>IFERROR(VLOOKUP(G361,女子登録②!$P$2:$V$101,4,FALSE),"0")</f>
        <v>0</v>
      </c>
      <c r="I361" s="108">
        <f t="shared" si="22"/>
        <v>0</v>
      </c>
      <c r="J361" s="109" t="str">
        <f>IFERROR(VLOOKUP(G361,女子登録②!$P$2:$V$101,5,FALSE),"0")</f>
        <v>0</v>
      </c>
      <c r="K361" s="109" t="str">
        <f>IFERROR(VLOOKUP(G361,女子登録②!$P$2:$V$101,7,FALSE),"0")</f>
        <v>0</v>
      </c>
      <c r="L361" s="108">
        <v>2</v>
      </c>
      <c r="M361" s="108" t="str">
        <f>IFERROR(VLOOKUP(G361,女子登録②!$P$2:$V$101,3,FALSE),"0")</f>
        <v>0</v>
      </c>
      <c r="N361" s="108" t="str">
        <f>IFERROR(VLOOKUP(G361,女子登録②!$P$2:$V$101,6,FALSE),"0")</f>
        <v>0</v>
      </c>
      <c r="O361" s="180"/>
      <c r="P361" s="110" t="s">
        <v>256</v>
      </c>
      <c r="Q361" s="180"/>
      <c r="R361" s="108" t="str">
        <f>IFERROR(VLOOKUP(A361,種目!$C$30:$D$56,2,FALSE),"0")</f>
        <v>0</v>
      </c>
      <c r="S361" s="108">
        <f>入力シート③!L57</f>
        <v>0</v>
      </c>
      <c r="T361" s="110">
        <v>0</v>
      </c>
      <c r="U361" s="110">
        <v>2</v>
      </c>
      <c r="V361" s="108">
        <f>入力シート③!$B$1</f>
        <v>0</v>
      </c>
    </row>
    <row r="362" spans="1:22" ht="12.95" customHeight="1">
      <c r="A362" s="4">
        <f>入力シート③!K58</f>
        <v>0</v>
      </c>
      <c r="B362" s="108" t="str">
        <f t="shared" si="20"/>
        <v>0</v>
      </c>
      <c r="C362" s="108" t="str">
        <f>IFERROR(VLOOKUP(入力シート③!$B$1,所属!$B$2:$C$56,2,FALSE),"0")</f>
        <v>0</v>
      </c>
      <c r="D362" s="180"/>
      <c r="E362" s="180"/>
      <c r="F362" s="108" t="str">
        <f>入力シート③!G58</f>
        <v/>
      </c>
      <c r="G362" s="108">
        <f>入力シート③!H58</f>
        <v>0</v>
      </c>
      <c r="H362" s="109" t="str">
        <f>IFERROR(VLOOKUP(G362,女子登録②!$P$2:$V$101,4,FALSE),"0")</f>
        <v>0</v>
      </c>
      <c r="I362" s="108">
        <f t="shared" si="22"/>
        <v>0</v>
      </c>
      <c r="J362" s="109" t="str">
        <f>IFERROR(VLOOKUP(G362,女子登録②!$P$2:$V$101,5,FALSE),"0")</f>
        <v>0</v>
      </c>
      <c r="K362" s="109" t="str">
        <f>IFERROR(VLOOKUP(G362,女子登録②!$P$2:$V$101,7,FALSE),"0")</f>
        <v>0</v>
      </c>
      <c r="L362" s="108">
        <v>2</v>
      </c>
      <c r="M362" s="108" t="str">
        <f>IFERROR(VLOOKUP(G362,女子登録②!$P$2:$V$101,3,FALSE),"0")</f>
        <v>0</v>
      </c>
      <c r="N362" s="108" t="str">
        <f>IFERROR(VLOOKUP(G362,女子登録②!$P$2:$V$101,6,FALSE),"0")</f>
        <v>0</v>
      </c>
      <c r="O362" s="180"/>
      <c r="P362" s="110" t="s">
        <v>256</v>
      </c>
      <c r="Q362" s="180"/>
      <c r="R362" s="108" t="str">
        <f>IFERROR(VLOOKUP(A362,種目!$C$30:$D$56,2,FALSE),"0")</f>
        <v>0</v>
      </c>
      <c r="S362" s="108">
        <f>入力シート③!L58</f>
        <v>0</v>
      </c>
      <c r="T362" s="110">
        <v>0</v>
      </c>
      <c r="U362" s="110">
        <v>2</v>
      </c>
      <c r="V362" s="108">
        <f>入力シート③!$B$1</f>
        <v>0</v>
      </c>
    </row>
    <row r="363" spans="1:22" ht="12.95" customHeight="1">
      <c r="A363" s="4">
        <f>入力シート③!K59</f>
        <v>0</v>
      </c>
      <c r="B363" s="108" t="str">
        <f t="shared" si="20"/>
        <v>0</v>
      </c>
      <c r="C363" s="108" t="str">
        <f>IFERROR(VLOOKUP(入力シート③!$B$1,所属!$B$2:$C$56,2,FALSE),"0")</f>
        <v>0</v>
      </c>
      <c r="D363" s="180"/>
      <c r="E363" s="180"/>
      <c r="F363" s="108" t="str">
        <f>入力シート③!G59</f>
        <v/>
      </c>
      <c r="G363" s="108">
        <f>入力シート③!H59</f>
        <v>0</v>
      </c>
      <c r="H363" s="109" t="str">
        <f>IFERROR(VLOOKUP(G363,女子登録②!$P$2:$V$101,4,FALSE),"0")</f>
        <v>0</v>
      </c>
      <c r="I363" s="108">
        <f t="shared" si="22"/>
        <v>0</v>
      </c>
      <c r="J363" s="109" t="str">
        <f>IFERROR(VLOOKUP(G363,女子登録②!$P$2:$V$101,5,FALSE),"0")</f>
        <v>0</v>
      </c>
      <c r="K363" s="109" t="str">
        <f>IFERROR(VLOOKUP(G363,女子登録②!$P$2:$V$101,7,FALSE),"0")</f>
        <v>0</v>
      </c>
      <c r="L363" s="108">
        <v>2</v>
      </c>
      <c r="M363" s="108" t="str">
        <f>IFERROR(VLOOKUP(G363,女子登録②!$P$2:$V$101,3,FALSE),"0")</f>
        <v>0</v>
      </c>
      <c r="N363" s="108" t="str">
        <f>IFERROR(VLOOKUP(G363,女子登録②!$P$2:$V$101,6,FALSE),"0")</f>
        <v>0</v>
      </c>
      <c r="O363" s="180"/>
      <c r="P363" s="110" t="s">
        <v>256</v>
      </c>
      <c r="Q363" s="180"/>
      <c r="R363" s="108" t="str">
        <f>IFERROR(VLOOKUP(A363,種目!$C$30:$D$56,2,FALSE),"0")</f>
        <v>0</v>
      </c>
      <c r="S363" s="108">
        <f>入力シート③!L59</f>
        <v>0</v>
      </c>
      <c r="T363" s="110">
        <v>0</v>
      </c>
      <c r="U363" s="110">
        <v>2</v>
      </c>
      <c r="V363" s="108">
        <f>入力シート③!$B$1</f>
        <v>0</v>
      </c>
    </row>
    <row r="364" spans="1:22" ht="12.95" customHeight="1">
      <c r="A364" s="4">
        <f>入力シート③!K60</f>
        <v>0</v>
      </c>
      <c r="B364" s="108" t="str">
        <f t="shared" si="20"/>
        <v>0</v>
      </c>
      <c r="C364" s="108" t="str">
        <f>IFERROR(VLOOKUP(入力シート③!$B$1,所属!$B$2:$C$56,2,FALSE),"0")</f>
        <v>0</v>
      </c>
      <c r="D364" s="180"/>
      <c r="E364" s="180"/>
      <c r="F364" s="108" t="str">
        <f>入力シート③!G60</f>
        <v/>
      </c>
      <c r="G364" s="108">
        <f>入力シート③!H60</f>
        <v>0</v>
      </c>
      <c r="H364" s="109" t="str">
        <f>IFERROR(VLOOKUP(G364,女子登録②!$P$2:$V$101,4,FALSE),"0")</f>
        <v>0</v>
      </c>
      <c r="I364" s="108">
        <f t="shared" si="22"/>
        <v>0</v>
      </c>
      <c r="J364" s="109" t="str">
        <f>IFERROR(VLOOKUP(G364,女子登録②!$P$2:$V$101,5,FALSE),"0")</f>
        <v>0</v>
      </c>
      <c r="K364" s="109" t="str">
        <f>IFERROR(VLOOKUP(G364,女子登録②!$P$2:$V$101,7,FALSE),"0")</f>
        <v>0</v>
      </c>
      <c r="L364" s="108">
        <v>2</v>
      </c>
      <c r="M364" s="108" t="str">
        <f>IFERROR(VLOOKUP(G364,女子登録②!$P$2:$V$101,3,FALSE),"0")</f>
        <v>0</v>
      </c>
      <c r="N364" s="108" t="str">
        <f>IFERROR(VLOOKUP(G364,女子登録②!$P$2:$V$101,6,FALSE),"0")</f>
        <v>0</v>
      </c>
      <c r="O364" s="180"/>
      <c r="P364" s="110" t="s">
        <v>256</v>
      </c>
      <c r="Q364" s="180"/>
      <c r="R364" s="108" t="str">
        <f>IFERROR(VLOOKUP(A364,種目!$C$30:$D$56,2,FALSE),"0")</f>
        <v>0</v>
      </c>
      <c r="S364" s="108">
        <f>入力シート③!L60</f>
        <v>0</v>
      </c>
      <c r="T364" s="110">
        <v>0</v>
      </c>
      <c r="U364" s="110">
        <v>2</v>
      </c>
      <c r="V364" s="108">
        <f>入力シート③!$B$1</f>
        <v>0</v>
      </c>
    </row>
    <row r="365" spans="1:22" ht="12.95" customHeight="1">
      <c r="A365" s="4">
        <f>入力シート③!K61</f>
        <v>0</v>
      </c>
      <c r="B365" s="108" t="str">
        <f t="shared" si="20"/>
        <v>0</v>
      </c>
      <c r="C365" s="108" t="str">
        <f>IFERROR(VLOOKUP(入力シート③!$B$1,所属!$B$2:$C$56,2,FALSE),"0")</f>
        <v>0</v>
      </c>
      <c r="D365" s="180"/>
      <c r="E365" s="180"/>
      <c r="F365" s="108" t="str">
        <f>入力シート③!G61</f>
        <v/>
      </c>
      <c r="G365" s="108">
        <f>入力シート③!H61</f>
        <v>0</v>
      </c>
      <c r="H365" s="109" t="str">
        <f>IFERROR(VLOOKUP(G365,女子登録②!$P$2:$V$101,4,FALSE),"0")</f>
        <v>0</v>
      </c>
      <c r="I365" s="108">
        <f t="shared" si="22"/>
        <v>0</v>
      </c>
      <c r="J365" s="109" t="str">
        <f>IFERROR(VLOOKUP(G365,女子登録②!$P$2:$V$101,5,FALSE),"0")</f>
        <v>0</v>
      </c>
      <c r="K365" s="109" t="str">
        <f>IFERROR(VLOOKUP(G365,女子登録②!$P$2:$V$101,7,FALSE),"0")</f>
        <v>0</v>
      </c>
      <c r="L365" s="108">
        <v>2</v>
      </c>
      <c r="M365" s="108" t="str">
        <f>IFERROR(VLOOKUP(G365,女子登録②!$P$2:$V$101,3,FALSE),"0")</f>
        <v>0</v>
      </c>
      <c r="N365" s="108" t="str">
        <f>IFERROR(VLOOKUP(G365,女子登録②!$P$2:$V$101,6,FALSE),"0")</f>
        <v>0</v>
      </c>
      <c r="O365" s="180"/>
      <c r="P365" s="110" t="s">
        <v>256</v>
      </c>
      <c r="Q365" s="180"/>
      <c r="R365" s="108" t="str">
        <f>IFERROR(VLOOKUP(A365,種目!$C$30:$D$56,2,FALSE),"0")</f>
        <v>0</v>
      </c>
      <c r="S365" s="108">
        <f>入力シート③!L61</f>
        <v>0</v>
      </c>
      <c r="T365" s="110">
        <v>0</v>
      </c>
      <c r="U365" s="110">
        <v>2</v>
      </c>
      <c r="V365" s="108">
        <f>入力シート③!$B$1</f>
        <v>0</v>
      </c>
    </row>
    <row r="366" spans="1:22" ht="12.95" customHeight="1">
      <c r="A366" s="4">
        <f>入力シート③!K62</f>
        <v>0</v>
      </c>
      <c r="B366" s="108" t="str">
        <f t="shared" si="20"/>
        <v>0</v>
      </c>
      <c r="C366" s="108" t="str">
        <f>IFERROR(VLOOKUP(入力シート③!$B$1,所属!$B$2:$C$56,2,FALSE),"0")</f>
        <v>0</v>
      </c>
      <c r="D366" s="180"/>
      <c r="E366" s="180"/>
      <c r="F366" s="108" t="str">
        <f>入力シート③!G62</f>
        <v/>
      </c>
      <c r="G366" s="108">
        <f>入力シート③!H62</f>
        <v>0</v>
      </c>
      <c r="H366" s="109" t="str">
        <f>IFERROR(VLOOKUP(G366,女子登録②!$P$2:$V$101,4,FALSE),"0")</f>
        <v>0</v>
      </c>
      <c r="I366" s="108">
        <f t="shared" si="22"/>
        <v>0</v>
      </c>
      <c r="J366" s="109" t="str">
        <f>IFERROR(VLOOKUP(G366,女子登録②!$P$2:$V$101,5,FALSE),"0")</f>
        <v>0</v>
      </c>
      <c r="K366" s="109" t="str">
        <f>IFERROR(VLOOKUP(G366,女子登録②!$P$2:$V$101,7,FALSE),"0")</f>
        <v>0</v>
      </c>
      <c r="L366" s="108">
        <v>2</v>
      </c>
      <c r="M366" s="108" t="str">
        <f>IFERROR(VLOOKUP(G366,女子登録②!$P$2:$V$101,3,FALSE),"0")</f>
        <v>0</v>
      </c>
      <c r="N366" s="108" t="str">
        <f>IFERROR(VLOOKUP(G366,女子登録②!$P$2:$V$101,6,FALSE),"0")</f>
        <v>0</v>
      </c>
      <c r="O366" s="180"/>
      <c r="P366" s="110" t="s">
        <v>256</v>
      </c>
      <c r="Q366" s="180"/>
      <c r="R366" s="108" t="str">
        <f>IFERROR(VLOOKUP(A366,種目!$C$30:$D$56,2,FALSE),"0")</f>
        <v>0</v>
      </c>
      <c r="S366" s="108">
        <f>入力シート③!L62</f>
        <v>0</v>
      </c>
      <c r="T366" s="110">
        <v>0</v>
      </c>
      <c r="U366" s="110">
        <v>2</v>
      </c>
      <c r="V366" s="108">
        <f>入力シート③!$B$1</f>
        <v>0</v>
      </c>
    </row>
    <row r="367" spans="1:22" ht="12.95" customHeight="1">
      <c r="A367" s="4">
        <f>入力シート③!K63</f>
        <v>0</v>
      </c>
      <c r="B367" s="108" t="str">
        <f t="shared" si="20"/>
        <v>0</v>
      </c>
      <c r="C367" s="108" t="str">
        <f>IFERROR(VLOOKUP(入力シート③!$B$1,所属!$B$2:$C$56,2,FALSE),"0")</f>
        <v>0</v>
      </c>
      <c r="D367" s="180"/>
      <c r="E367" s="180"/>
      <c r="F367" s="108" t="str">
        <f>入力シート③!G63</f>
        <v/>
      </c>
      <c r="G367" s="108">
        <f>入力シート③!H63</f>
        <v>0</v>
      </c>
      <c r="H367" s="109" t="str">
        <f>IFERROR(VLOOKUP(G367,女子登録②!$P$2:$V$101,4,FALSE),"0")</f>
        <v>0</v>
      </c>
      <c r="I367" s="108">
        <f t="shared" si="22"/>
        <v>0</v>
      </c>
      <c r="J367" s="109" t="str">
        <f>IFERROR(VLOOKUP(G367,女子登録②!$P$2:$V$101,5,FALSE),"0")</f>
        <v>0</v>
      </c>
      <c r="K367" s="109" t="str">
        <f>IFERROR(VLOOKUP(G367,女子登録②!$P$2:$V$101,7,FALSE),"0")</f>
        <v>0</v>
      </c>
      <c r="L367" s="108">
        <v>2</v>
      </c>
      <c r="M367" s="108" t="str">
        <f>IFERROR(VLOOKUP(G367,女子登録②!$P$2:$V$101,3,FALSE),"0")</f>
        <v>0</v>
      </c>
      <c r="N367" s="108" t="str">
        <f>IFERROR(VLOOKUP(G367,女子登録②!$P$2:$V$101,6,FALSE),"0")</f>
        <v>0</v>
      </c>
      <c r="O367" s="180"/>
      <c r="P367" s="110" t="s">
        <v>256</v>
      </c>
      <c r="Q367" s="180"/>
      <c r="R367" s="108" t="str">
        <f>IFERROR(VLOOKUP(A367,種目!$C$30:$D$56,2,FALSE),"0")</f>
        <v>0</v>
      </c>
      <c r="S367" s="108">
        <f>入力シート③!L63</f>
        <v>0</v>
      </c>
      <c r="T367" s="110">
        <v>0</v>
      </c>
      <c r="U367" s="110">
        <v>2</v>
      </c>
      <c r="V367" s="108">
        <f>入力シート③!$B$1</f>
        <v>0</v>
      </c>
    </row>
    <row r="368" spans="1:22" ht="12.95" customHeight="1">
      <c r="A368" s="4">
        <f>入力シート③!K64</f>
        <v>0</v>
      </c>
      <c r="B368" s="108" t="str">
        <f t="shared" si="20"/>
        <v>0</v>
      </c>
      <c r="C368" s="108" t="str">
        <f>IFERROR(VLOOKUP(入力シート③!$B$1,所属!$B$2:$C$56,2,FALSE),"0")</f>
        <v>0</v>
      </c>
      <c r="D368" s="180"/>
      <c r="E368" s="180"/>
      <c r="F368" s="108" t="str">
        <f>入力シート③!G64</f>
        <v/>
      </c>
      <c r="G368" s="108">
        <f>入力シート③!H64</f>
        <v>0</v>
      </c>
      <c r="H368" s="109" t="str">
        <f>IFERROR(VLOOKUP(G368,女子登録②!$P$2:$V$101,4,FALSE),"0")</f>
        <v>0</v>
      </c>
      <c r="I368" s="108">
        <f t="shared" si="22"/>
        <v>0</v>
      </c>
      <c r="J368" s="109" t="str">
        <f>IFERROR(VLOOKUP(G368,女子登録②!$P$2:$V$101,5,FALSE),"0")</f>
        <v>0</v>
      </c>
      <c r="K368" s="109" t="str">
        <f>IFERROR(VLOOKUP(G368,女子登録②!$P$2:$V$101,7,FALSE),"0")</f>
        <v>0</v>
      </c>
      <c r="L368" s="108">
        <v>2</v>
      </c>
      <c r="M368" s="108" t="str">
        <f>IFERROR(VLOOKUP(G368,女子登録②!$P$2:$V$101,3,FALSE),"0")</f>
        <v>0</v>
      </c>
      <c r="N368" s="108" t="str">
        <f>IFERROR(VLOOKUP(G368,女子登録②!$P$2:$V$101,6,FALSE),"0")</f>
        <v>0</v>
      </c>
      <c r="O368" s="180"/>
      <c r="P368" s="110" t="s">
        <v>256</v>
      </c>
      <c r="Q368" s="180"/>
      <c r="R368" s="108" t="str">
        <f>IFERROR(VLOOKUP(A368,種目!$C$30:$D$56,2,FALSE),"0")</f>
        <v>0</v>
      </c>
      <c r="S368" s="108">
        <f>入力シート③!L64</f>
        <v>0</v>
      </c>
      <c r="T368" s="110">
        <v>0</v>
      </c>
      <c r="U368" s="110">
        <v>2</v>
      </c>
      <c r="V368" s="108">
        <f>入力シート③!$B$1</f>
        <v>0</v>
      </c>
    </row>
    <row r="369" spans="1:22" ht="12.95" customHeight="1">
      <c r="A369" s="4">
        <f>入力シート③!K65</f>
        <v>0</v>
      </c>
      <c r="B369" s="108" t="str">
        <f t="shared" si="20"/>
        <v>0</v>
      </c>
      <c r="C369" s="108" t="str">
        <f>IFERROR(VLOOKUP(入力シート③!$B$1,所属!$B$2:$C$56,2,FALSE),"0")</f>
        <v>0</v>
      </c>
      <c r="D369" s="180"/>
      <c r="E369" s="180"/>
      <c r="F369" s="108" t="str">
        <f>入力シート③!G65</f>
        <v/>
      </c>
      <c r="G369" s="108">
        <f>入力シート③!H65</f>
        <v>0</v>
      </c>
      <c r="H369" s="109" t="str">
        <f>IFERROR(VLOOKUP(G369,女子登録②!$P$2:$V$101,4,FALSE),"0")</f>
        <v>0</v>
      </c>
      <c r="I369" s="108">
        <f t="shared" si="22"/>
        <v>0</v>
      </c>
      <c r="J369" s="109" t="str">
        <f>IFERROR(VLOOKUP(G369,女子登録②!$P$2:$V$101,5,FALSE),"0")</f>
        <v>0</v>
      </c>
      <c r="K369" s="109" t="str">
        <f>IFERROR(VLOOKUP(G369,女子登録②!$P$2:$V$101,7,FALSE),"0")</f>
        <v>0</v>
      </c>
      <c r="L369" s="108">
        <v>2</v>
      </c>
      <c r="M369" s="108" t="str">
        <f>IFERROR(VLOOKUP(G369,女子登録②!$P$2:$V$101,3,FALSE),"0")</f>
        <v>0</v>
      </c>
      <c r="N369" s="108" t="str">
        <f>IFERROR(VLOOKUP(G369,女子登録②!$P$2:$V$101,6,FALSE),"0")</f>
        <v>0</v>
      </c>
      <c r="O369" s="180"/>
      <c r="P369" s="110" t="s">
        <v>256</v>
      </c>
      <c r="Q369" s="180"/>
      <c r="R369" s="108" t="str">
        <f>IFERROR(VLOOKUP(A369,種目!$C$30:$D$56,2,FALSE),"0")</f>
        <v>0</v>
      </c>
      <c r="S369" s="108">
        <f>入力シート③!L65</f>
        <v>0</v>
      </c>
      <c r="T369" s="110">
        <v>0</v>
      </c>
      <c r="U369" s="110">
        <v>2</v>
      </c>
      <c r="V369" s="108">
        <f>入力シート③!$B$1</f>
        <v>0</v>
      </c>
    </row>
    <row r="370" spans="1:22" ht="12.95" customHeight="1">
      <c r="A370" s="4">
        <f>入力シート③!K66</f>
        <v>0</v>
      </c>
      <c r="B370" s="108" t="str">
        <f t="shared" si="20"/>
        <v>0</v>
      </c>
      <c r="C370" s="108" t="str">
        <f>IFERROR(VLOOKUP(入力シート③!$B$1,所属!$B$2:$C$56,2,FALSE),"0")</f>
        <v>0</v>
      </c>
      <c r="D370" s="180"/>
      <c r="E370" s="180"/>
      <c r="F370" s="108" t="str">
        <f>入力シート③!G66</f>
        <v/>
      </c>
      <c r="G370" s="108">
        <f>入力シート③!H66</f>
        <v>0</v>
      </c>
      <c r="H370" s="109" t="str">
        <f>IFERROR(VLOOKUP(G370,女子登録②!$P$2:$V$101,4,FALSE),"0")</f>
        <v>0</v>
      </c>
      <c r="I370" s="108">
        <f t="shared" si="22"/>
        <v>0</v>
      </c>
      <c r="J370" s="109" t="str">
        <f>IFERROR(VLOOKUP(G370,女子登録②!$P$2:$V$101,5,FALSE),"0")</f>
        <v>0</v>
      </c>
      <c r="K370" s="109" t="str">
        <f>IFERROR(VLOOKUP(G370,女子登録②!$P$2:$V$101,7,FALSE),"0")</f>
        <v>0</v>
      </c>
      <c r="L370" s="108">
        <v>2</v>
      </c>
      <c r="M370" s="108" t="str">
        <f>IFERROR(VLOOKUP(G370,女子登録②!$P$2:$V$101,3,FALSE),"0")</f>
        <v>0</v>
      </c>
      <c r="N370" s="108" t="str">
        <f>IFERROR(VLOOKUP(G370,女子登録②!$P$2:$V$101,6,FALSE),"0")</f>
        <v>0</v>
      </c>
      <c r="O370" s="180"/>
      <c r="P370" s="110" t="s">
        <v>256</v>
      </c>
      <c r="Q370" s="180"/>
      <c r="R370" s="108" t="str">
        <f>IFERROR(VLOOKUP(A370,種目!$C$30:$D$56,2,FALSE),"0")</f>
        <v>0</v>
      </c>
      <c r="S370" s="108">
        <f>入力シート③!L66</f>
        <v>0</v>
      </c>
      <c r="T370" s="110">
        <v>0</v>
      </c>
      <c r="U370" s="110">
        <v>2</v>
      </c>
      <c r="V370" s="108">
        <f>入力シート③!$B$1</f>
        <v>0</v>
      </c>
    </row>
    <row r="371" spans="1:22" ht="12.95" customHeight="1">
      <c r="A371" s="4">
        <f>入力シート③!K67</f>
        <v>0</v>
      </c>
      <c r="B371" s="108" t="str">
        <f t="shared" si="20"/>
        <v>0</v>
      </c>
      <c r="C371" s="108" t="str">
        <f>IFERROR(VLOOKUP(入力シート③!$B$1,所属!$B$2:$C$56,2,FALSE),"0")</f>
        <v>0</v>
      </c>
      <c r="D371" s="180"/>
      <c r="E371" s="180"/>
      <c r="F371" s="108" t="str">
        <f>入力シート③!G67</f>
        <v/>
      </c>
      <c r="G371" s="108">
        <f>入力シート③!H67</f>
        <v>0</v>
      </c>
      <c r="H371" s="109" t="str">
        <f>IFERROR(VLOOKUP(G371,女子登録②!$P$2:$V$101,4,FALSE),"0")</f>
        <v>0</v>
      </c>
      <c r="I371" s="108">
        <f t="shared" si="22"/>
        <v>0</v>
      </c>
      <c r="J371" s="109" t="str">
        <f>IFERROR(VLOOKUP(G371,女子登録②!$P$2:$V$101,5,FALSE),"0")</f>
        <v>0</v>
      </c>
      <c r="K371" s="109" t="str">
        <f>IFERROR(VLOOKUP(G371,女子登録②!$P$2:$V$101,7,FALSE),"0")</f>
        <v>0</v>
      </c>
      <c r="L371" s="108">
        <v>2</v>
      </c>
      <c r="M371" s="108" t="str">
        <f>IFERROR(VLOOKUP(G371,女子登録②!$P$2:$V$101,3,FALSE),"0")</f>
        <v>0</v>
      </c>
      <c r="N371" s="108" t="str">
        <f>IFERROR(VLOOKUP(G371,女子登録②!$P$2:$V$101,6,FALSE),"0")</f>
        <v>0</v>
      </c>
      <c r="O371" s="180"/>
      <c r="P371" s="110" t="s">
        <v>256</v>
      </c>
      <c r="Q371" s="180"/>
      <c r="R371" s="108" t="str">
        <f>IFERROR(VLOOKUP(A371,種目!$C$30:$D$56,2,FALSE),"0")</f>
        <v>0</v>
      </c>
      <c r="S371" s="108">
        <f>入力シート③!L67</f>
        <v>0</v>
      </c>
      <c r="T371" s="110">
        <v>0</v>
      </c>
      <c r="U371" s="110">
        <v>2</v>
      </c>
      <c r="V371" s="108">
        <f>入力シート③!$B$1</f>
        <v>0</v>
      </c>
    </row>
    <row r="372" spans="1:22" ht="12.95" customHeight="1">
      <c r="A372" s="4">
        <f>入力シート③!K68</f>
        <v>0</v>
      </c>
      <c r="B372" s="108" t="str">
        <f t="shared" si="20"/>
        <v>0</v>
      </c>
      <c r="C372" s="108" t="str">
        <f>IFERROR(VLOOKUP(入力シート③!$B$1,所属!$B$2:$C$56,2,FALSE),"0")</f>
        <v>0</v>
      </c>
      <c r="D372" s="180"/>
      <c r="E372" s="180"/>
      <c r="F372" s="108" t="str">
        <f>入力シート③!G68</f>
        <v/>
      </c>
      <c r="G372" s="108">
        <f>入力シート③!H68</f>
        <v>0</v>
      </c>
      <c r="H372" s="109" t="str">
        <f>IFERROR(VLOOKUP(G372,女子登録②!$P$2:$V$101,4,FALSE),"0")</f>
        <v>0</v>
      </c>
      <c r="I372" s="108">
        <f t="shared" si="22"/>
        <v>0</v>
      </c>
      <c r="J372" s="109" t="str">
        <f>IFERROR(VLOOKUP(G372,女子登録②!$P$2:$V$101,5,FALSE),"0")</f>
        <v>0</v>
      </c>
      <c r="K372" s="109" t="str">
        <f>IFERROR(VLOOKUP(G372,女子登録②!$P$2:$V$101,7,FALSE),"0")</f>
        <v>0</v>
      </c>
      <c r="L372" s="108">
        <v>2</v>
      </c>
      <c r="M372" s="108" t="str">
        <f>IFERROR(VLOOKUP(G372,女子登録②!$P$2:$V$101,3,FALSE),"0")</f>
        <v>0</v>
      </c>
      <c r="N372" s="108" t="str">
        <f>IFERROR(VLOOKUP(G372,女子登録②!$P$2:$V$101,6,FALSE),"0")</f>
        <v>0</v>
      </c>
      <c r="O372" s="180"/>
      <c r="P372" s="110" t="s">
        <v>256</v>
      </c>
      <c r="Q372" s="180"/>
      <c r="R372" s="108" t="str">
        <f>IFERROR(VLOOKUP(A372,種目!$C$30:$D$56,2,FALSE),"0")</f>
        <v>0</v>
      </c>
      <c r="S372" s="108">
        <f>入力シート③!L68</f>
        <v>0</v>
      </c>
      <c r="T372" s="110">
        <v>0</v>
      </c>
      <c r="U372" s="110">
        <v>2</v>
      </c>
      <c r="V372" s="108">
        <f>入力シート③!$B$1</f>
        <v>0</v>
      </c>
    </row>
    <row r="373" spans="1:22" ht="12.95" customHeight="1">
      <c r="A373" s="4">
        <f>入力シート③!K69</f>
        <v>0</v>
      </c>
      <c r="B373" s="108" t="str">
        <f t="shared" si="20"/>
        <v>0</v>
      </c>
      <c r="C373" s="108" t="str">
        <f>IFERROR(VLOOKUP(入力シート③!$B$1,所属!$B$2:$C$56,2,FALSE),"0")</f>
        <v>0</v>
      </c>
      <c r="D373" s="180"/>
      <c r="E373" s="180"/>
      <c r="F373" s="108" t="str">
        <f>入力シート③!G69</f>
        <v/>
      </c>
      <c r="G373" s="108">
        <f>入力シート③!H69</f>
        <v>0</v>
      </c>
      <c r="H373" s="109" t="str">
        <f>IFERROR(VLOOKUP(G373,女子登録②!$P$2:$V$101,4,FALSE),"0")</f>
        <v>0</v>
      </c>
      <c r="I373" s="108">
        <f t="shared" si="22"/>
        <v>0</v>
      </c>
      <c r="J373" s="109" t="str">
        <f>IFERROR(VLOOKUP(G373,女子登録②!$P$2:$V$101,5,FALSE),"0")</f>
        <v>0</v>
      </c>
      <c r="K373" s="109" t="str">
        <f>IFERROR(VLOOKUP(G373,女子登録②!$P$2:$V$101,7,FALSE),"0")</f>
        <v>0</v>
      </c>
      <c r="L373" s="108">
        <v>2</v>
      </c>
      <c r="M373" s="108" t="str">
        <f>IFERROR(VLOOKUP(G373,女子登録②!$P$2:$V$101,3,FALSE),"0")</f>
        <v>0</v>
      </c>
      <c r="N373" s="108" t="str">
        <f>IFERROR(VLOOKUP(G373,女子登録②!$P$2:$V$101,6,FALSE),"0")</f>
        <v>0</v>
      </c>
      <c r="O373" s="180"/>
      <c r="P373" s="110" t="s">
        <v>256</v>
      </c>
      <c r="Q373" s="180"/>
      <c r="R373" s="108" t="str">
        <f>IFERROR(VLOOKUP(A373,種目!$C$30:$D$56,2,FALSE),"0")</f>
        <v>0</v>
      </c>
      <c r="S373" s="108">
        <f>入力シート③!L69</f>
        <v>0</v>
      </c>
      <c r="T373" s="110">
        <v>0</v>
      </c>
      <c r="U373" s="110">
        <v>2</v>
      </c>
      <c r="V373" s="108">
        <f>入力シート③!$B$1</f>
        <v>0</v>
      </c>
    </row>
    <row r="374" spans="1:22" ht="12.95" customHeight="1">
      <c r="A374" s="4">
        <f>入力シート③!K70</f>
        <v>0</v>
      </c>
      <c r="B374" s="108" t="str">
        <f t="shared" si="20"/>
        <v>0</v>
      </c>
      <c r="C374" s="108" t="str">
        <f>IFERROR(VLOOKUP(入力シート③!$B$1,所属!$B$2:$C$56,2,FALSE),"0")</f>
        <v>0</v>
      </c>
      <c r="D374" s="180"/>
      <c r="E374" s="180"/>
      <c r="F374" s="108" t="str">
        <f>入力シート③!G70</f>
        <v/>
      </c>
      <c r="G374" s="108">
        <f>入力シート③!H70</f>
        <v>0</v>
      </c>
      <c r="H374" s="109" t="str">
        <f>IFERROR(VLOOKUP(G374,女子登録②!$P$2:$V$101,4,FALSE),"0")</f>
        <v>0</v>
      </c>
      <c r="I374" s="108">
        <f t="shared" si="22"/>
        <v>0</v>
      </c>
      <c r="J374" s="109" t="str">
        <f>IFERROR(VLOOKUP(G374,女子登録②!$P$2:$V$101,5,FALSE),"0")</f>
        <v>0</v>
      </c>
      <c r="K374" s="109" t="str">
        <f>IFERROR(VLOOKUP(G374,女子登録②!$P$2:$V$101,7,FALSE),"0")</f>
        <v>0</v>
      </c>
      <c r="L374" s="108">
        <v>2</v>
      </c>
      <c r="M374" s="108" t="str">
        <f>IFERROR(VLOOKUP(G374,女子登録②!$P$2:$V$101,3,FALSE),"0")</f>
        <v>0</v>
      </c>
      <c r="N374" s="108" t="str">
        <f>IFERROR(VLOOKUP(G374,女子登録②!$P$2:$V$101,6,FALSE),"0")</f>
        <v>0</v>
      </c>
      <c r="O374" s="180"/>
      <c r="P374" s="110" t="s">
        <v>256</v>
      </c>
      <c r="Q374" s="180"/>
      <c r="R374" s="108" t="str">
        <f>IFERROR(VLOOKUP(A374,種目!$C$30:$D$56,2,FALSE),"0")</f>
        <v>0</v>
      </c>
      <c r="S374" s="108">
        <f>入力シート③!L70</f>
        <v>0</v>
      </c>
      <c r="T374" s="110">
        <v>0</v>
      </c>
      <c r="U374" s="110">
        <v>2</v>
      </c>
      <c r="V374" s="108">
        <f>入力シート③!$B$1</f>
        <v>0</v>
      </c>
    </row>
    <row r="375" spans="1:22" ht="12.95" customHeight="1">
      <c r="A375" s="4">
        <f>入力シート③!K71</f>
        <v>0</v>
      </c>
      <c r="B375" s="108" t="str">
        <f t="shared" si="20"/>
        <v>0</v>
      </c>
      <c r="C375" s="108" t="str">
        <f>IFERROR(VLOOKUP(入力シート③!$B$1,所属!$B$2:$C$56,2,FALSE),"0")</f>
        <v>0</v>
      </c>
      <c r="D375" s="180"/>
      <c r="E375" s="180"/>
      <c r="F375" s="108" t="str">
        <f>入力シート③!G71</f>
        <v/>
      </c>
      <c r="G375" s="108">
        <f>入力シート③!H71</f>
        <v>0</v>
      </c>
      <c r="H375" s="109" t="str">
        <f>IFERROR(VLOOKUP(G375,女子登録②!$P$2:$V$101,4,FALSE),"0")</f>
        <v>0</v>
      </c>
      <c r="I375" s="108">
        <f t="shared" si="22"/>
        <v>0</v>
      </c>
      <c r="J375" s="109" t="str">
        <f>IFERROR(VLOOKUP(G375,女子登録②!$P$2:$V$101,5,FALSE),"0")</f>
        <v>0</v>
      </c>
      <c r="K375" s="109" t="str">
        <f>IFERROR(VLOOKUP(G375,女子登録②!$P$2:$V$101,7,FALSE),"0")</f>
        <v>0</v>
      </c>
      <c r="L375" s="108">
        <v>2</v>
      </c>
      <c r="M375" s="108" t="str">
        <f>IFERROR(VLOOKUP(G375,女子登録②!$P$2:$V$101,3,FALSE),"0")</f>
        <v>0</v>
      </c>
      <c r="N375" s="108" t="str">
        <f>IFERROR(VLOOKUP(G375,女子登録②!$P$2:$V$101,6,FALSE),"0")</f>
        <v>0</v>
      </c>
      <c r="O375" s="180"/>
      <c r="P375" s="110" t="s">
        <v>256</v>
      </c>
      <c r="Q375" s="180"/>
      <c r="R375" s="108" t="str">
        <f>IFERROR(VLOOKUP(A375,種目!$C$30:$D$56,2,FALSE),"0")</f>
        <v>0</v>
      </c>
      <c r="S375" s="108">
        <f>入力シート③!L71</f>
        <v>0</v>
      </c>
      <c r="T375" s="110">
        <v>0</v>
      </c>
      <c r="U375" s="110">
        <v>2</v>
      </c>
      <c r="V375" s="108">
        <f>入力シート③!$B$1</f>
        <v>0</v>
      </c>
    </row>
    <row r="376" spans="1:22" ht="12.95" customHeight="1">
      <c r="A376" s="4">
        <f>入力シート③!K72</f>
        <v>0</v>
      </c>
      <c r="B376" s="108" t="str">
        <f t="shared" si="20"/>
        <v>0</v>
      </c>
      <c r="C376" s="108" t="str">
        <f>IFERROR(VLOOKUP(入力シート③!$B$1,所属!$B$2:$C$56,2,FALSE),"0")</f>
        <v>0</v>
      </c>
      <c r="D376" s="180"/>
      <c r="E376" s="180"/>
      <c r="F376" s="108" t="str">
        <f>入力シート③!G72</f>
        <v/>
      </c>
      <c r="G376" s="108">
        <f>入力シート③!H72</f>
        <v>0</v>
      </c>
      <c r="H376" s="109" t="str">
        <f>IFERROR(VLOOKUP(G376,女子登録②!$P$2:$V$101,4,FALSE),"0")</f>
        <v>0</v>
      </c>
      <c r="I376" s="108">
        <f t="shared" si="22"/>
        <v>0</v>
      </c>
      <c r="J376" s="109" t="str">
        <f>IFERROR(VLOOKUP(G376,女子登録②!$P$2:$V$101,5,FALSE),"0")</f>
        <v>0</v>
      </c>
      <c r="K376" s="109" t="str">
        <f>IFERROR(VLOOKUP(G376,女子登録②!$P$2:$V$101,7,FALSE),"0")</f>
        <v>0</v>
      </c>
      <c r="L376" s="108">
        <v>2</v>
      </c>
      <c r="M376" s="108" t="str">
        <f>IFERROR(VLOOKUP(G376,女子登録②!$P$2:$V$101,3,FALSE),"0")</f>
        <v>0</v>
      </c>
      <c r="N376" s="108" t="str">
        <f>IFERROR(VLOOKUP(G376,女子登録②!$P$2:$V$101,6,FALSE),"0")</f>
        <v>0</v>
      </c>
      <c r="O376" s="180"/>
      <c r="P376" s="110" t="s">
        <v>256</v>
      </c>
      <c r="Q376" s="180"/>
      <c r="R376" s="108" t="str">
        <f>IFERROR(VLOOKUP(A376,種目!$C$30:$D$56,2,FALSE),"0")</f>
        <v>0</v>
      </c>
      <c r="S376" s="108">
        <f>入力シート③!L72</f>
        <v>0</v>
      </c>
      <c r="T376" s="110">
        <v>0</v>
      </c>
      <c r="U376" s="110">
        <v>2</v>
      </c>
      <c r="V376" s="108">
        <f>入力シート③!$B$1</f>
        <v>0</v>
      </c>
    </row>
    <row r="377" spans="1:22" ht="12.95" customHeight="1">
      <c r="A377" s="4">
        <f>入力シート③!K73</f>
        <v>0</v>
      </c>
      <c r="B377" s="108" t="str">
        <f t="shared" si="20"/>
        <v>0</v>
      </c>
      <c r="C377" s="108" t="str">
        <f>IFERROR(VLOOKUP(入力シート③!$B$1,所属!$B$2:$C$56,2,FALSE),"0")</f>
        <v>0</v>
      </c>
      <c r="D377" s="180"/>
      <c r="E377" s="180"/>
      <c r="F377" s="108" t="str">
        <f>入力シート③!G73</f>
        <v/>
      </c>
      <c r="G377" s="108">
        <f>入力シート③!H73</f>
        <v>0</v>
      </c>
      <c r="H377" s="109" t="str">
        <f>IFERROR(VLOOKUP(G377,女子登録②!$P$2:$V$101,4,FALSE),"0")</f>
        <v>0</v>
      </c>
      <c r="I377" s="108">
        <f t="shared" si="22"/>
        <v>0</v>
      </c>
      <c r="J377" s="109" t="str">
        <f>IFERROR(VLOOKUP(G377,女子登録②!$P$2:$V$101,5,FALSE),"0")</f>
        <v>0</v>
      </c>
      <c r="K377" s="109" t="str">
        <f>IFERROR(VLOOKUP(G377,女子登録②!$P$2:$V$101,7,FALSE),"0")</f>
        <v>0</v>
      </c>
      <c r="L377" s="108">
        <v>2</v>
      </c>
      <c r="M377" s="108" t="str">
        <f>IFERROR(VLOOKUP(G377,女子登録②!$P$2:$V$101,3,FALSE),"0")</f>
        <v>0</v>
      </c>
      <c r="N377" s="108" t="str">
        <f>IFERROR(VLOOKUP(G377,女子登録②!$P$2:$V$101,6,FALSE),"0")</f>
        <v>0</v>
      </c>
      <c r="O377" s="180"/>
      <c r="P377" s="110" t="s">
        <v>256</v>
      </c>
      <c r="Q377" s="180"/>
      <c r="R377" s="108" t="str">
        <f>IFERROR(VLOOKUP(A377,種目!$C$30:$D$56,2,FALSE),"0")</f>
        <v>0</v>
      </c>
      <c r="S377" s="108">
        <f>入力シート③!L73</f>
        <v>0</v>
      </c>
      <c r="T377" s="110">
        <v>0</v>
      </c>
      <c r="U377" s="110">
        <v>2</v>
      </c>
      <c r="V377" s="108">
        <f>入力シート③!$B$1</f>
        <v>0</v>
      </c>
    </row>
    <row r="378" spans="1:22" ht="12.95" customHeight="1">
      <c r="A378" s="4">
        <f>入力シート③!K74</f>
        <v>0</v>
      </c>
      <c r="B378" s="108" t="str">
        <f t="shared" si="20"/>
        <v>0</v>
      </c>
      <c r="C378" s="108" t="str">
        <f>IFERROR(VLOOKUP(入力シート③!$B$1,所属!$B$2:$C$56,2,FALSE),"0")</f>
        <v>0</v>
      </c>
      <c r="D378" s="180"/>
      <c r="E378" s="180"/>
      <c r="F378" s="108" t="str">
        <f>入力シート③!G74</f>
        <v/>
      </c>
      <c r="G378" s="108">
        <f>入力シート③!H74</f>
        <v>0</v>
      </c>
      <c r="H378" s="109" t="str">
        <f>IFERROR(VLOOKUP(G378,女子登録②!$P$2:$V$101,4,FALSE),"0")</f>
        <v>0</v>
      </c>
      <c r="I378" s="108">
        <f t="shared" si="22"/>
        <v>0</v>
      </c>
      <c r="J378" s="109" t="str">
        <f>IFERROR(VLOOKUP(G378,女子登録②!$P$2:$V$101,5,FALSE),"0")</f>
        <v>0</v>
      </c>
      <c r="K378" s="109" t="str">
        <f>IFERROR(VLOOKUP(G378,女子登録②!$P$2:$V$101,7,FALSE),"0")</f>
        <v>0</v>
      </c>
      <c r="L378" s="108">
        <v>2</v>
      </c>
      <c r="M378" s="108" t="str">
        <f>IFERROR(VLOOKUP(G378,女子登録②!$P$2:$V$101,3,FALSE),"0")</f>
        <v>0</v>
      </c>
      <c r="N378" s="108" t="str">
        <f>IFERROR(VLOOKUP(G378,女子登録②!$P$2:$V$101,6,FALSE),"0")</f>
        <v>0</v>
      </c>
      <c r="O378" s="180"/>
      <c r="P378" s="110" t="s">
        <v>256</v>
      </c>
      <c r="Q378" s="180"/>
      <c r="R378" s="108" t="str">
        <f>IFERROR(VLOOKUP(A378,種目!$C$30:$D$56,2,FALSE),"0")</f>
        <v>0</v>
      </c>
      <c r="S378" s="108">
        <f>入力シート③!L74</f>
        <v>0</v>
      </c>
      <c r="T378" s="110">
        <v>0</v>
      </c>
      <c r="U378" s="110">
        <v>2</v>
      </c>
      <c r="V378" s="108">
        <f>入力シート③!$B$1</f>
        <v>0</v>
      </c>
    </row>
    <row r="379" spans="1:22" ht="12.95" customHeight="1">
      <c r="A379" s="4">
        <f>入力シート③!K75</f>
        <v>0</v>
      </c>
      <c r="B379" s="108" t="str">
        <f t="shared" si="20"/>
        <v>0</v>
      </c>
      <c r="C379" s="108" t="str">
        <f>IFERROR(VLOOKUP(入力シート③!$B$1,所属!$B$2:$C$56,2,FALSE),"0")</f>
        <v>0</v>
      </c>
      <c r="D379" s="180"/>
      <c r="E379" s="180"/>
      <c r="F379" s="108" t="str">
        <f>入力シート③!G75</f>
        <v/>
      </c>
      <c r="G379" s="108">
        <f>入力シート③!H75</f>
        <v>0</v>
      </c>
      <c r="H379" s="109" t="str">
        <f>IFERROR(VLOOKUP(G379,女子登録②!$P$2:$V$101,4,FALSE),"0")</f>
        <v>0</v>
      </c>
      <c r="I379" s="108">
        <f t="shared" si="22"/>
        <v>0</v>
      </c>
      <c r="J379" s="109" t="str">
        <f>IFERROR(VLOOKUP(G379,女子登録②!$P$2:$V$101,5,FALSE),"0")</f>
        <v>0</v>
      </c>
      <c r="K379" s="109" t="str">
        <f>IFERROR(VLOOKUP(G379,女子登録②!$P$2:$V$101,7,FALSE),"0")</f>
        <v>0</v>
      </c>
      <c r="L379" s="108">
        <v>2</v>
      </c>
      <c r="M379" s="108" t="str">
        <f>IFERROR(VLOOKUP(G379,女子登録②!$P$2:$V$101,3,FALSE),"0")</f>
        <v>0</v>
      </c>
      <c r="N379" s="108" t="str">
        <f>IFERROR(VLOOKUP(G379,女子登録②!$P$2:$V$101,6,FALSE),"0")</f>
        <v>0</v>
      </c>
      <c r="O379" s="180"/>
      <c r="P379" s="110" t="s">
        <v>256</v>
      </c>
      <c r="Q379" s="180"/>
      <c r="R379" s="108" t="str">
        <f>IFERROR(VLOOKUP(A379,種目!$C$30:$D$56,2,FALSE),"0")</f>
        <v>0</v>
      </c>
      <c r="S379" s="108">
        <f>入力シート③!L75</f>
        <v>0</v>
      </c>
      <c r="T379" s="110">
        <v>0</v>
      </c>
      <c r="U379" s="110">
        <v>2</v>
      </c>
      <c r="V379" s="108">
        <f>入力シート③!$B$1</f>
        <v>0</v>
      </c>
    </row>
    <row r="380" spans="1:22" ht="12.95" customHeight="1">
      <c r="A380" s="4">
        <f>入力シート③!K76</f>
        <v>0</v>
      </c>
      <c r="B380" s="108" t="str">
        <f t="shared" si="20"/>
        <v>0</v>
      </c>
      <c r="C380" s="108" t="str">
        <f>IFERROR(VLOOKUP(入力シート③!$B$1,所属!$B$2:$C$56,2,FALSE),"0")</f>
        <v>0</v>
      </c>
      <c r="D380" s="180"/>
      <c r="E380" s="180"/>
      <c r="F380" s="108" t="str">
        <f>入力シート③!G76</f>
        <v/>
      </c>
      <c r="G380" s="108">
        <f>入力シート③!H76</f>
        <v>0</v>
      </c>
      <c r="H380" s="109" t="str">
        <f>IFERROR(VLOOKUP(G380,女子登録②!$P$2:$V$101,4,FALSE),"0")</f>
        <v>0</v>
      </c>
      <c r="I380" s="108">
        <f t="shared" si="22"/>
        <v>0</v>
      </c>
      <c r="J380" s="109" t="str">
        <f>IFERROR(VLOOKUP(G380,女子登録②!$P$2:$V$101,5,FALSE),"0")</f>
        <v>0</v>
      </c>
      <c r="K380" s="109" t="str">
        <f>IFERROR(VLOOKUP(G380,女子登録②!$P$2:$V$101,7,FALSE),"0")</f>
        <v>0</v>
      </c>
      <c r="L380" s="108">
        <v>2</v>
      </c>
      <c r="M380" s="108" t="str">
        <f>IFERROR(VLOOKUP(G380,女子登録②!$P$2:$V$101,3,FALSE),"0")</f>
        <v>0</v>
      </c>
      <c r="N380" s="108" t="str">
        <f>IFERROR(VLOOKUP(G380,女子登録②!$P$2:$V$101,6,FALSE),"0")</f>
        <v>0</v>
      </c>
      <c r="O380" s="180"/>
      <c r="P380" s="110" t="s">
        <v>256</v>
      </c>
      <c r="Q380" s="180"/>
      <c r="R380" s="108" t="str">
        <f>IFERROR(VLOOKUP(A380,種目!$C$30:$D$56,2,FALSE),"0")</f>
        <v>0</v>
      </c>
      <c r="S380" s="108">
        <f>入力シート③!L76</f>
        <v>0</v>
      </c>
      <c r="T380" s="110">
        <v>0</v>
      </c>
      <c r="U380" s="110">
        <v>2</v>
      </c>
      <c r="V380" s="108">
        <f>入力シート③!$B$1</f>
        <v>0</v>
      </c>
    </row>
    <row r="381" spans="1:22" ht="12.95" customHeight="1">
      <c r="A381" s="4">
        <f>入力シート③!K77</f>
        <v>0</v>
      </c>
      <c r="B381" s="108" t="str">
        <f t="shared" ref="B381:B415" si="23">IFERROR(100000*L381+F381,"0")</f>
        <v>0</v>
      </c>
      <c r="C381" s="108" t="str">
        <f>IFERROR(VLOOKUP(入力シート③!$B$1,所属!$B$2:$C$56,2,FALSE),"0")</f>
        <v>0</v>
      </c>
      <c r="D381" s="180"/>
      <c r="E381" s="180"/>
      <c r="F381" s="108" t="str">
        <f>入力シート③!G77</f>
        <v/>
      </c>
      <c r="G381" s="108">
        <f>入力シート③!H77</f>
        <v>0</v>
      </c>
      <c r="H381" s="109" t="str">
        <f>IFERROR(VLOOKUP(G381,女子登録②!$P$2:$V$101,4,FALSE),"0")</f>
        <v>0</v>
      </c>
      <c r="I381" s="108">
        <f t="shared" si="22"/>
        <v>0</v>
      </c>
      <c r="J381" s="109" t="str">
        <f>IFERROR(VLOOKUP(G381,女子登録②!$P$2:$V$101,5,FALSE),"0")</f>
        <v>0</v>
      </c>
      <c r="K381" s="109" t="str">
        <f>IFERROR(VLOOKUP(G381,女子登録②!$P$2:$V$101,7,FALSE),"0")</f>
        <v>0</v>
      </c>
      <c r="L381" s="108">
        <v>2</v>
      </c>
      <c r="M381" s="108" t="str">
        <f>IFERROR(VLOOKUP(G381,女子登録②!$P$2:$V$101,3,FALSE),"0")</f>
        <v>0</v>
      </c>
      <c r="N381" s="108" t="str">
        <f>IFERROR(VLOOKUP(G381,女子登録②!$P$2:$V$101,6,FALSE),"0")</f>
        <v>0</v>
      </c>
      <c r="O381" s="180"/>
      <c r="P381" s="110" t="s">
        <v>256</v>
      </c>
      <c r="Q381" s="180"/>
      <c r="R381" s="108" t="str">
        <f>IFERROR(VLOOKUP(A381,種目!$C$30:$D$56,2,FALSE),"0")</f>
        <v>0</v>
      </c>
      <c r="S381" s="108">
        <f>入力シート③!L77</f>
        <v>0</v>
      </c>
      <c r="T381" s="110">
        <v>0</v>
      </c>
      <c r="U381" s="110">
        <v>2</v>
      </c>
      <c r="V381" s="108">
        <f>入力シート③!$B$1</f>
        <v>0</v>
      </c>
    </row>
    <row r="382" spans="1:22" ht="12.95" customHeight="1">
      <c r="A382" s="4">
        <f>入力シート③!K78</f>
        <v>0</v>
      </c>
      <c r="B382" s="108" t="str">
        <f t="shared" si="23"/>
        <v>0</v>
      </c>
      <c r="C382" s="108" t="str">
        <f>IFERROR(VLOOKUP(入力シート③!$B$1,所属!$B$2:$C$56,2,FALSE),"0")</f>
        <v>0</v>
      </c>
      <c r="D382" s="180"/>
      <c r="E382" s="180"/>
      <c r="F382" s="108" t="str">
        <f>入力シート③!G78</f>
        <v/>
      </c>
      <c r="G382" s="108">
        <f>入力シート③!H78</f>
        <v>0</v>
      </c>
      <c r="H382" s="109" t="str">
        <f>IFERROR(VLOOKUP(G382,女子登録②!$P$2:$V$101,4,FALSE),"0")</f>
        <v>0</v>
      </c>
      <c r="I382" s="108">
        <f t="shared" si="22"/>
        <v>0</v>
      </c>
      <c r="J382" s="109" t="str">
        <f>IFERROR(VLOOKUP(G382,女子登録②!$P$2:$V$101,5,FALSE),"0")</f>
        <v>0</v>
      </c>
      <c r="K382" s="109" t="str">
        <f>IFERROR(VLOOKUP(G382,女子登録②!$P$2:$V$101,7,FALSE),"0")</f>
        <v>0</v>
      </c>
      <c r="L382" s="108">
        <v>2</v>
      </c>
      <c r="M382" s="108" t="str">
        <f>IFERROR(VLOOKUP(G382,女子登録②!$P$2:$V$101,3,FALSE),"0")</f>
        <v>0</v>
      </c>
      <c r="N382" s="108" t="str">
        <f>IFERROR(VLOOKUP(G382,女子登録②!$P$2:$V$101,6,FALSE),"0")</f>
        <v>0</v>
      </c>
      <c r="O382" s="180"/>
      <c r="P382" s="110" t="s">
        <v>256</v>
      </c>
      <c r="Q382" s="180"/>
      <c r="R382" s="108" t="str">
        <f>IFERROR(VLOOKUP(A382,種目!$C$30:$D$56,2,FALSE),"0")</f>
        <v>0</v>
      </c>
      <c r="S382" s="108">
        <f>入力シート③!L78</f>
        <v>0</v>
      </c>
      <c r="T382" s="110">
        <v>0</v>
      </c>
      <c r="U382" s="110">
        <v>2</v>
      </c>
      <c r="V382" s="108">
        <f>入力シート③!$B$1</f>
        <v>0</v>
      </c>
    </row>
    <row r="383" spans="1:22" ht="12.95" customHeight="1">
      <c r="A383" s="4">
        <f>入力シート③!K79</f>
        <v>0</v>
      </c>
      <c r="B383" s="108" t="str">
        <f t="shared" si="23"/>
        <v>0</v>
      </c>
      <c r="C383" s="108" t="str">
        <f>IFERROR(VLOOKUP(入力シート③!$B$1,所属!$B$2:$C$56,2,FALSE),"0")</f>
        <v>0</v>
      </c>
      <c r="D383" s="180"/>
      <c r="E383" s="180"/>
      <c r="F383" s="108" t="str">
        <f>入力シート③!G79</f>
        <v/>
      </c>
      <c r="G383" s="108">
        <f>入力シート③!H79</f>
        <v>0</v>
      </c>
      <c r="H383" s="109" t="str">
        <f>IFERROR(VLOOKUP(G383,女子登録②!$P$2:$V$101,4,FALSE),"0")</f>
        <v>0</v>
      </c>
      <c r="I383" s="108">
        <f t="shared" si="22"/>
        <v>0</v>
      </c>
      <c r="J383" s="109" t="str">
        <f>IFERROR(VLOOKUP(G383,女子登録②!$P$2:$V$101,5,FALSE),"0")</f>
        <v>0</v>
      </c>
      <c r="K383" s="109" t="str">
        <f>IFERROR(VLOOKUP(G383,女子登録②!$P$2:$V$101,7,FALSE),"0")</f>
        <v>0</v>
      </c>
      <c r="L383" s="108">
        <v>2</v>
      </c>
      <c r="M383" s="108" t="str">
        <f>IFERROR(VLOOKUP(G383,女子登録②!$P$2:$V$101,3,FALSE),"0")</f>
        <v>0</v>
      </c>
      <c r="N383" s="108" t="str">
        <f>IFERROR(VLOOKUP(G383,女子登録②!$P$2:$V$101,6,FALSE),"0")</f>
        <v>0</v>
      </c>
      <c r="O383" s="180"/>
      <c r="P383" s="110" t="s">
        <v>256</v>
      </c>
      <c r="Q383" s="180"/>
      <c r="R383" s="108" t="str">
        <f>IFERROR(VLOOKUP(A383,種目!$C$30:$D$56,2,FALSE),"0")</f>
        <v>0</v>
      </c>
      <c r="S383" s="108">
        <f>入力シート③!L79</f>
        <v>0</v>
      </c>
      <c r="T383" s="110">
        <v>0</v>
      </c>
      <c r="U383" s="110">
        <v>2</v>
      </c>
      <c r="V383" s="108">
        <f>入力シート③!$B$1</f>
        <v>0</v>
      </c>
    </row>
    <row r="384" spans="1:22" ht="12.95" customHeight="1">
      <c r="A384" s="4">
        <f>入力シート③!K80</f>
        <v>0</v>
      </c>
      <c r="B384" s="108" t="str">
        <f t="shared" si="23"/>
        <v>0</v>
      </c>
      <c r="C384" s="108" t="str">
        <f>IFERROR(VLOOKUP(入力シート③!$B$1,所属!$B$2:$C$56,2,FALSE),"0")</f>
        <v>0</v>
      </c>
      <c r="D384" s="180"/>
      <c r="E384" s="180"/>
      <c r="F384" s="108" t="str">
        <f>入力シート③!G80</f>
        <v/>
      </c>
      <c r="G384" s="108">
        <f>入力シート③!H80</f>
        <v>0</v>
      </c>
      <c r="H384" s="109" t="str">
        <f>IFERROR(VLOOKUP(G384,女子登録②!$P$2:$V$101,4,FALSE),"0")</f>
        <v>0</v>
      </c>
      <c r="I384" s="108">
        <f t="shared" si="22"/>
        <v>0</v>
      </c>
      <c r="J384" s="109" t="str">
        <f>IFERROR(VLOOKUP(G384,女子登録②!$P$2:$V$101,5,FALSE),"0")</f>
        <v>0</v>
      </c>
      <c r="K384" s="109" t="str">
        <f>IFERROR(VLOOKUP(G384,女子登録②!$P$2:$V$101,7,FALSE),"0")</f>
        <v>0</v>
      </c>
      <c r="L384" s="108">
        <v>2</v>
      </c>
      <c r="M384" s="108" t="str">
        <f>IFERROR(VLOOKUP(G384,女子登録②!$P$2:$V$101,3,FALSE),"0")</f>
        <v>0</v>
      </c>
      <c r="N384" s="108" t="str">
        <f>IFERROR(VLOOKUP(G384,女子登録②!$P$2:$V$101,6,FALSE),"0")</f>
        <v>0</v>
      </c>
      <c r="O384" s="180"/>
      <c r="P384" s="110" t="s">
        <v>256</v>
      </c>
      <c r="Q384" s="180"/>
      <c r="R384" s="108" t="str">
        <f>IFERROR(VLOOKUP(A384,種目!$C$30:$D$56,2,FALSE),"0")</f>
        <v>0</v>
      </c>
      <c r="S384" s="108">
        <f>入力シート③!L80</f>
        <v>0</v>
      </c>
      <c r="T384" s="110">
        <v>0</v>
      </c>
      <c r="U384" s="110">
        <v>2</v>
      </c>
      <c r="V384" s="108">
        <f>入力シート③!$B$1</f>
        <v>0</v>
      </c>
    </row>
    <row r="385" spans="1:22" ht="12.95" customHeight="1">
      <c r="A385" s="4">
        <f>入力シート③!K81</f>
        <v>0</v>
      </c>
      <c r="B385" s="108" t="str">
        <f t="shared" si="23"/>
        <v>0</v>
      </c>
      <c r="C385" s="108" t="str">
        <f>IFERROR(VLOOKUP(入力シート③!$B$1,所属!$B$2:$C$56,2,FALSE),"0")</f>
        <v>0</v>
      </c>
      <c r="D385" s="180"/>
      <c r="E385" s="180"/>
      <c r="F385" s="108" t="str">
        <f>入力シート③!G81</f>
        <v/>
      </c>
      <c r="G385" s="108">
        <f>入力シート③!H81</f>
        <v>0</v>
      </c>
      <c r="H385" s="109" t="str">
        <f>IFERROR(VLOOKUP(G385,女子登録②!$P$2:$V$101,4,FALSE),"0")</f>
        <v>0</v>
      </c>
      <c r="I385" s="108">
        <f t="shared" si="22"/>
        <v>0</v>
      </c>
      <c r="J385" s="109" t="str">
        <f>IFERROR(VLOOKUP(G385,女子登録②!$P$2:$V$101,5,FALSE),"0")</f>
        <v>0</v>
      </c>
      <c r="K385" s="109" t="str">
        <f>IFERROR(VLOOKUP(G385,女子登録②!$P$2:$V$101,7,FALSE),"0")</f>
        <v>0</v>
      </c>
      <c r="L385" s="108">
        <v>2</v>
      </c>
      <c r="M385" s="108" t="str">
        <f>IFERROR(VLOOKUP(G385,女子登録②!$P$2:$V$101,3,FALSE),"0")</f>
        <v>0</v>
      </c>
      <c r="N385" s="108" t="str">
        <f>IFERROR(VLOOKUP(G385,女子登録②!$P$2:$V$101,6,FALSE),"0")</f>
        <v>0</v>
      </c>
      <c r="O385" s="180"/>
      <c r="P385" s="110" t="s">
        <v>256</v>
      </c>
      <c r="Q385" s="180"/>
      <c r="R385" s="108" t="str">
        <f>IFERROR(VLOOKUP(A385,種目!$C$30:$D$56,2,FALSE),"0")</f>
        <v>0</v>
      </c>
      <c r="S385" s="108">
        <f>入力シート③!L81</f>
        <v>0</v>
      </c>
      <c r="T385" s="110">
        <v>0</v>
      </c>
      <c r="U385" s="110">
        <v>2</v>
      </c>
      <c r="V385" s="108">
        <f>入力シート③!$B$1</f>
        <v>0</v>
      </c>
    </row>
    <row r="386" spans="1:22" ht="12.95" customHeight="1">
      <c r="A386" s="4">
        <f>入力シート③!K82</f>
        <v>0</v>
      </c>
      <c r="B386" s="108" t="str">
        <f t="shared" si="23"/>
        <v>0</v>
      </c>
      <c r="C386" s="108" t="str">
        <f>IFERROR(VLOOKUP(入力シート③!$B$1,所属!$B$2:$C$56,2,FALSE),"0")</f>
        <v>0</v>
      </c>
      <c r="D386" s="180"/>
      <c r="E386" s="180"/>
      <c r="F386" s="108" t="str">
        <f>入力シート③!G82</f>
        <v/>
      </c>
      <c r="G386" s="108">
        <f>入力シート③!H82</f>
        <v>0</v>
      </c>
      <c r="H386" s="109" t="str">
        <f>IFERROR(VLOOKUP(G386,女子登録②!$P$2:$V$101,4,FALSE),"0")</f>
        <v>0</v>
      </c>
      <c r="I386" s="108">
        <f t="shared" si="22"/>
        <v>0</v>
      </c>
      <c r="J386" s="109" t="str">
        <f>IFERROR(VLOOKUP(G386,女子登録②!$P$2:$V$101,5,FALSE),"0")</f>
        <v>0</v>
      </c>
      <c r="K386" s="109" t="str">
        <f>IFERROR(VLOOKUP(G386,女子登録②!$P$2:$V$101,7,FALSE),"0")</f>
        <v>0</v>
      </c>
      <c r="L386" s="108">
        <v>2</v>
      </c>
      <c r="M386" s="108" t="str">
        <f>IFERROR(VLOOKUP(G386,女子登録②!$P$2:$V$101,3,FALSE),"0")</f>
        <v>0</v>
      </c>
      <c r="N386" s="108" t="str">
        <f>IFERROR(VLOOKUP(G386,女子登録②!$P$2:$V$101,6,FALSE),"0")</f>
        <v>0</v>
      </c>
      <c r="O386" s="180"/>
      <c r="P386" s="110" t="s">
        <v>256</v>
      </c>
      <c r="Q386" s="180"/>
      <c r="R386" s="108" t="str">
        <f>IFERROR(VLOOKUP(A386,種目!$C$30:$D$56,2,FALSE),"0")</f>
        <v>0</v>
      </c>
      <c r="S386" s="108">
        <f>入力シート③!L82</f>
        <v>0</v>
      </c>
      <c r="T386" s="110">
        <v>0</v>
      </c>
      <c r="U386" s="110">
        <v>2</v>
      </c>
      <c r="V386" s="108">
        <f>入力シート③!$B$1</f>
        <v>0</v>
      </c>
    </row>
    <row r="387" spans="1:22" ht="12.95" customHeight="1">
      <c r="A387" s="4">
        <f>入力シート③!K83</f>
        <v>0</v>
      </c>
      <c r="B387" s="108" t="str">
        <f t="shared" si="23"/>
        <v>0</v>
      </c>
      <c r="C387" s="108" t="str">
        <f>IFERROR(VLOOKUP(入力シート③!$B$1,所属!$B$2:$C$56,2,FALSE),"0")</f>
        <v>0</v>
      </c>
      <c r="D387" s="180"/>
      <c r="E387" s="180"/>
      <c r="F387" s="108" t="str">
        <f>入力シート③!G83</f>
        <v/>
      </c>
      <c r="G387" s="108">
        <f>入力シート③!H83</f>
        <v>0</v>
      </c>
      <c r="H387" s="109" t="str">
        <f>IFERROR(VLOOKUP(G387,女子登録②!$P$2:$V$101,4,FALSE),"0")</f>
        <v>0</v>
      </c>
      <c r="I387" s="108">
        <f t="shared" ref="I387:I401" si="24">G387</f>
        <v>0</v>
      </c>
      <c r="J387" s="109" t="str">
        <f>IFERROR(VLOOKUP(G387,女子登録②!$P$2:$V$101,5,FALSE),"0")</f>
        <v>0</v>
      </c>
      <c r="K387" s="109" t="str">
        <f>IFERROR(VLOOKUP(G387,女子登録②!$P$2:$V$101,7,FALSE),"0")</f>
        <v>0</v>
      </c>
      <c r="L387" s="108">
        <v>2</v>
      </c>
      <c r="M387" s="108" t="str">
        <f>IFERROR(VLOOKUP(G387,女子登録②!$P$2:$V$101,3,FALSE),"0")</f>
        <v>0</v>
      </c>
      <c r="N387" s="108" t="str">
        <f>IFERROR(VLOOKUP(G387,女子登録②!$P$2:$V$101,6,FALSE),"0")</f>
        <v>0</v>
      </c>
      <c r="O387" s="180"/>
      <c r="P387" s="110" t="s">
        <v>256</v>
      </c>
      <c r="Q387" s="180"/>
      <c r="R387" s="108" t="str">
        <f>IFERROR(VLOOKUP(A387,種目!$C$30:$D$56,2,FALSE),"0")</f>
        <v>0</v>
      </c>
      <c r="S387" s="108">
        <f>入力シート③!L83</f>
        <v>0</v>
      </c>
      <c r="T387" s="110">
        <v>0</v>
      </c>
      <c r="U387" s="110">
        <v>2</v>
      </c>
      <c r="V387" s="108">
        <f>入力シート③!$B$1</f>
        <v>0</v>
      </c>
    </row>
    <row r="388" spans="1:22" ht="12.95" customHeight="1">
      <c r="A388" s="4">
        <f>入力シート③!K84</f>
        <v>0</v>
      </c>
      <c r="B388" s="108" t="str">
        <f t="shared" si="23"/>
        <v>0</v>
      </c>
      <c r="C388" s="108" t="str">
        <f>IFERROR(VLOOKUP(入力シート③!$B$1,所属!$B$2:$C$56,2,FALSE),"0")</f>
        <v>0</v>
      </c>
      <c r="D388" s="180"/>
      <c r="E388" s="180"/>
      <c r="F388" s="108" t="str">
        <f>入力シート③!G84</f>
        <v/>
      </c>
      <c r="G388" s="108">
        <f>入力シート③!H84</f>
        <v>0</v>
      </c>
      <c r="H388" s="109" t="str">
        <f>IFERROR(VLOOKUP(G388,女子登録②!$P$2:$V$101,4,FALSE),"0")</f>
        <v>0</v>
      </c>
      <c r="I388" s="108">
        <f t="shared" si="24"/>
        <v>0</v>
      </c>
      <c r="J388" s="109" t="str">
        <f>IFERROR(VLOOKUP(G388,女子登録②!$P$2:$V$101,5,FALSE),"0")</f>
        <v>0</v>
      </c>
      <c r="K388" s="109" t="str">
        <f>IFERROR(VLOOKUP(G388,女子登録②!$P$2:$V$101,7,FALSE),"0")</f>
        <v>0</v>
      </c>
      <c r="L388" s="108">
        <v>2</v>
      </c>
      <c r="M388" s="108" t="str">
        <f>IFERROR(VLOOKUP(G388,女子登録②!$P$2:$V$101,3,FALSE),"0")</f>
        <v>0</v>
      </c>
      <c r="N388" s="108" t="str">
        <f>IFERROR(VLOOKUP(G388,女子登録②!$P$2:$V$101,6,FALSE),"0")</f>
        <v>0</v>
      </c>
      <c r="O388" s="180"/>
      <c r="P388" s="110" t="s">
        <v>256</v>
      </c>
      <c r="Q388" s="180"/>
      <c r="R388" s="108" t="str">
        <f>IFERROR(VLOOKUP(A388,種目!$C$30:$D$56,2,FALSE),"0")</f>
        <v>0</v>
      </c>
      <c r="S388" s="108">
        <f>入力シート③!L84</f>
        <v>0</v>
      </c>
      <c r="T388" s="110">
        <v>0</v>
      </c>
      <c r="U388" s="110">
        <v>2</v>
      </c>
      <c r="V388" s="108">
        <f>入力シート③!$B$1</f>
        <v>0</v>
      </c>
    </row>
    <row r="389" spans="1:22" ht="12.95" customHeight="1">
      <c r="A389" s="4">
        <f>入力シート③!K85</f>
        <v>0</v>
      </c>
      <c r="B389" s="108" t="str">
        <f t="shared" si="23"/>
        <v>0</v>
      </c>
      <c r="C389" s="108" t="str">
        <f>IFERROR(VLOOKUP(入力シート③!$B$1,所属!$B$2:$C$56,2,FALSE),"0")</f>
        <v>0</v>
      </c>
      <c r="D389" s="180"/>
      <c r="E389" s="180"/>
      <c r="F389" s="108" t="str">
        <f>入力シート③!G85</f>
        <v/>
      </c>
      <c r="G389" s="108">
        <f>入力シート③!H85</f>
        <v>0</v>
      </c>
      <c r="H389" s="109" t="str">
        <f>IFERROR(VLOOKUP(G389,女子登録②!$P$2:$V$101,4,FALSE),"0")</f>
        <v>0</v>
      </c>
      <c r="I389" s="108">
        <f t="shared" si="24"/>
        <v>0</v>
      </c>
      <c r="J389" s="109" t="str">
        <f>IFERROR(VLOOKUP(G389,女子登録②!$P$2:$V$101,5,FALSE),"0")</f>
        <v>0</v>
      </c>
      <c r="K389" s="109" t="str">
        <f>IFERROR(VLOOKUP(G389,女子登録②!$P$2:$V$101,7,FALSE),"0")</f>
        <v>0</v>
      </c>
      <c r="L389" s="108">
        <v>2</v>
      </c>
      <c r="M389" s="108" t="str">
        <f>IFERROR(VLOOKUP(G389,女子登録②!$P$2:$V$101,3,FALSE),"0")</f>
        <v>0</v>
      </c>
      <c r="N389" s="108" t="str">
        <f>IFERROR(VLOOKUP(G389,女子登録②!$P$2:$V$101,6,FALSE),"0")</f>
        <v>0</v>
      </c>
      <c r="O389" s="180"/>
      <c r="P389" s="110" t="s">
        <v>256</v>
      </c>
      <c r="Q389" s="180"/>
      <c r="R389" s="108" t="str">
        <f>IFERROR(VLOOKUP(A389,種目!$C$30:$D$56,2,FALSE),"0")</f>
        <v>0</v>
      </c>
      <c r="S389" s="108">
        <f>入力シート③!L85</f>
        <v>0</v>
      </c>
      <c r="T389" s="110">
        <v>0</v>
      </c>
      <c r="U389" s="110">
        <v>2</v>
      </c>
      <c r="V389" s="108">
        <f>入力シート③!$B$1</f>
        <v>0</v>
      </c>
    </row>
    <row r="390" spans="1:22" ht="12.95" customHeight="1">
      <c r="A390" s="4">
        <f>入力シート③!K86</f>
        <v>0</v>
      </c>
      <c r="B390" s="108" t="str">
        <f t="shared" si="23"/>
        <v>0</v>
      </c>
      <c r="C390" s="108" t="str">
        <f>IFERROR(VLOOKUP(入力シート③!$B$1,所属!$B$2:$C$56,2,FALSE),"0")</f>
        <v>0</v>
      </c>
      <c r="D390" s="180"/>
      <c r="E390" s="180"/>
      <c r="F390" s="108" t="str">
        <f>入力シート③!G86</f>
        <v/>
      </c>
      <c r="G390" s="108">
        <f>入力シート③!H86</f>
        <v>0</v>
      </c>
      <c r="H390" s="109" t="str">
        <f>IFERROR(VLOOKUP(G390,女子登録②!$P$2:$V$101,4,FALSE),"0")</f>
        <v>0</v>
      </c>
      <c r="I390" s="108">
        <f t="shared" si="24"/>
        <v>0</v>
      </c>
      <c r="J390" s="109" t="str">
        <f>IFERROR(VLOOKUP(G390,女子登録②!$P$2:$V$101,5,FALSE),"0")</f>
        <v>0</v>
      </c>
      <c r="K390" s="109" t="str">
        <f>IFERROR(VLOOKUP(G390,女子登録②!$P$2:$V$101,7,FALSE),"0")</f>
        <v>0</v>
      </c>
      <c r="L390" s="108">
        <v>2</v>
      </c>
      <c r="M390" s="108" t="str">
        <f>IFERROR(VLOOKUP(G390,女子登録②!$P$2:$V$101,3,FALSE),"0")</f>
        <v>0</v>
      </c>
      <c r="N390" s="108" t="str">
        <f>IFERROR(VLOOKUP(G390,女子登録②!$P$2:$V$101,6,FALSE),"0")</f>
        <v>0</v>
      </c>
      <c r="O390" s="180"/>
      <c r="P390" s="110" t="s">
        <v>256</v>
      </c>
      <c r="Q390" s="180"/>
      <c r="R390" s="108" t="str">
        <f>IFERROR(VLOOKUP(A390,種目!$C$30:$D$56,2,FALSE),"0")</f>
        <v>0</v>
      </c>
      <c r="S390" s="108">
        <f>入力シート③!L86</f>
        <v>0</v>
      </c>
      <c r="T390" s="110">
        <v>0</v>
      </c>
      <c r="U390" s="110">
        <v>2</v>
      </c>
      <c r="V390" s="108">
        <f>入力シート③!$B$1</f>
        <v>0</v>
      </c>
    </row>
    <row r="391" spans="1:22" ht="12.95" customHeight="1">
      <c r="A391" s="4">
        <f>入力シート③!K87</f>
        <v>0</v>
      </c>
      <c r="B391" s="108" t="str">
        <f t="shared" si="23"/>
        <v>0</v>
      </c>
      <c r="C391" s="108" t="str">
        <f>IFERROR(VLOOKUP(入力シート③!$B$1,所属!$B$2:$C$56,2,FALSE),"0")</f>
        <v>0</v>
      </c>
      <c r="D391" s="180"/>
      <c r="E391" s="180"/>
      <c r="F391" s="108" t="str">
        <f>入力シート③!G87</f>
        <v/>
      </c>
      <c r="G391" s="108">
        <f>入力シート③!H87</f>
        <v>0</v>
      </c>
      <c r="H391" s="109" t="str">
        <f>IFERROR(VLOOKUP(G391,女子登録②!$P$2:$V$101,4,FALSE),"0")</f>
        <v>0</v>
      </c>
      <c r="I391" s="108">
        <f t="shared" si="24"/>
        <v>0</v>
      </c>
      <c r="J391" s="109" t="str">
        <f>IFERROR(VLOOKUP(G391,女子登録②!$P$2:$V$101,5,FALSE),"0")</f>
        <v>0</v>
      </c>
      <c r="K391" s="109" t="str">
        <f>IFERROR(VLOOKUP(G391,女子登録②!$P$2:$V$101,7,FALSE),"0")</f>
        <v>0</v>
      </c>
      <c r="L391" s="108">
        <v>2</v>
      </c>
      <c r="M391" s="108" t="str">
        <f>IFERROR(VLOOKUP(G391,女子登録②!$P$2:$V$101,3,FALSE),"0")</f>
        <v>0</v>
      </c>
      <c r="N391" s="108" t="str">
        <f>IFERROR(VLOOKUP(G391,女子登録②!$P$2:$V$101,6,FALSE),"0")</f>
        <v>0</v>
      </c>
      <c r="O391" s="180"/>
      <c r="P391" s="110" t="s">
        <v>256</v>
      </c>
      <c r="Q391" s="180"/>
      <c r="R391" s="108" t="str">
        <f>IFERROR(VLOOKUP(A391,種目!$C$30:$D$56,2,FALSE),"0")</f>
        <v>0</v>
      </c>
      <c r="S391" s="108">
        <f>入力シート③!L87</f>
        <v>0</v>
      </c>
      <c r="T391" s="110">
        <v>0</v>
      </c>
      <c r="U391" s="110">
        <v>2</v>
      </c>
      <c r="V391" s="108">
        <f>入力シート③!$B$1</f>
        <v>0</v>
      </c>
    </row>
    <row r="392" spans="1:22" ht="12.95" customHeight="1">
      <c r="A392" s="4">
        <f>入力シート③!K88</f>
        <v>0</v>
      </c>
      <c r="B392" s="108" t="str">
        <f t="shared" si="23"/>
        <v>0</v>
      </c>
      <c r="C392" s="108" t="str">
        <f>IFERROR(VLOOKUP(入力シート③!$B$1,所属!$B$2:$C$56,2,FALSE),"0")</f>
        <v>0</v>
      </c>
      <c r="D392" s="180"/>
      <c r="E392" s="180"/>
      <c r="F392" s="108" t="str">
        <f>入力シート③!G88</f>
        <v/>
      </c>
      <c r="G392" s="108">
        <f>入力シート③!H88</f>
        <v>0</v>
      </c>
      <c r="H392" s="109" t="str">
        <f>IFERROR(VLOOKUP(G392,女子登録②!$P$2:$V$101,4,FALSE),"0")</f>
        <v>0</v>
      </c>
      <c r="I392" s="108">
        <f t="shared" si="24"/>
        <v>0</v>
      </c>
      <c r="J392" s="109" t="str">
        <f>IFERROR(VLOOKUP(G392,女子登録②!$P$2:$V$101,5,FALSE),"0")</f>
        <v>0</v>
      </c>
      <c r="K392" s="109" t="str">
        <f>IFERROR(VLOOKUP(G392,女子登録②!$P$2:$V$101,7,FALSE),"0")</f>
        <v>0</v>
      </c>
      <c r="L392" s="108">
        <v>2</v>
      </c>
      <c r="M392" s="108" t="str">
        <f>IFERROR(VLOOKUP(G392,女子登録②!$P$2:$V$101,3,FALSE),"0")</f>
        <v>0</v>
      </c>
      <c r="N392" s="108" t="str">
        <f>IFERROR(VLOOKUP(G392,女子登録②!$P$2:$V$101,6,FALSE),"0")</f>
        <v>0</v>
      </c>
      <c r="O392" s="180"/>
      <c r="P392" s="110" t="s">
        <v>256</v>
      </c>
      <c r="Q392" s="180"/>
      <c r="R392" s="108" t="str">
        <f>IFERROR(VLOOKUP(A392,種目!$C$30:$D$56,2,FALSE),"0")</f>
        <v>0</v>
      </c>
      <c r="S392" s="108">
        <f>入力シート③!L88</f>
        <v>0</v>
      </c>
      <c r="T392" s="110">
        <v>0</v>
      </c>
      <c r="U392" s="110">
        <v>2</v>
      </c>
      <c r="V392" s="108">
        <f>入力シート③!$B$1</f>
        <v>0</v>
      </c>
    </row>
    <row r="393" spans="1:22" ht="12.95" customHeight="1">
      <c r="A393" s="4">
        <f>入力シート③!K89</f>
        <v>0</v>
      </c>
      <c r="B393" s="108" t="str">
        <f t="shared" si="23"/>
        <v>0</v>
      </c>
      <c r="C393" s="108" t="str">
        <f>IFERROR(VLOOKUP(入力シート③!$B$1,所属!$B$2:$C$56,2,FALSE),"0")</f>
        <v>0</v>
      </c>
      <c r="D393" s="180"/>
      <c r="E393" s="180"/>
      <c r="F393" s="108" t="str">
        <f>入力シート③!G89</f>
        <v/>
      </c>
      <c r="G393" s="108">
        <f>入力シート③!H89</f>
        <v>0</v>
      </c>
      <c r="H393" s="109" t="str">
        <f>IFERROR(VLOOKUP(G393,女子登録②!$P$2:$V$101,4,FALSE),"0")</f>
        <v>0</v>
      </c>
      <c r="I393" s="108">
        <f t="shared" si="24"/>
        <v>0</v>
      </c>
      <c r="J393" s="109" t="str">
        <f>IFERROR(VLOOKUP(G393,女子登録②!$P$2:$V$101,5,FALSE),"0")</f>
        <v>0</v>
      </c>
      <c r="K393" s="109" t="str">
        <f>IFERROR(VLOOKUP(G393,女子登録②!$P$2:$V$101,7,FALSE),"0")</f>
        <v>0</v>
      </c>
      <c r="L393" s="108">
        <v>2</v>
      </c>
      <c r="M393" s="108" t="str">
        <f>IFERROR(VLOOKUP(G393,女子登録②!$P$2:$V$101,3,FALSE),"0")</f>
        <v>0</v>
      </c>
      <c r="N393" s="108" t="str">
        <f>IFERROR(VLOOKUP(G393,女子登録②!$P$2:$V$101,6,FALSE),"0")</f>
        <v>0</v>
      </c>
      <c r="O393" s="180"/>
      <c r="P393" s="110" t="s">
        <v>256</v>
      </c>
      <c r="Q393" s="180"/>
      <c r="R393" s="108" t="str">
        <f>IFERROR(VLOOKUP(A393,種目!$C$30:$D$56,2,FALSE),"0")</f>
        <v>0</v>
      </c>
      <c r="S393" s="108">
        <f>入力シート③!L89</f>
        <v>0</v>
      </c>
      <c r="T393" s="110">
        <v>0</v>
      </c>
      <c r="U393" s="110">
        <v>2</v>
      </c>
      <c r="V393" s="108">
        <f>入力シート③!$B$1</f>
        <v>0</v>
      </c>
    </row>
    <row r="394" spans="1:22" ht="12.95" customHeight="1">
      <c r="A394" s="4">
        <f>入力シート③!K90</f>
        <v>0</v>
      </c>
      <c r="B394" s="108" t="str">
        <f t="shared" si="23"/>
        <v>0</v>
      </c>
      <c r="C394" s="108" t="str">
        <f>IFERROR(VLOOKUP(入力シート③!$B$1,所属!$B$2:$C$56,2,FALSE),"0")</f>
        <v>0</v>
      </c>
      <c r="D394" s="180"/>
      <c r="E394" s="180"/>
      <c r="F394" s="108" t="str">
        <f>入力シート③!G90</f>
        <v/>
      </c>
      <c r="G394" s="108">
        <f>入力シート③!H90</f>
        <v>0</v>
      </c>
      <c r="H394" s="109" t="str">
        <f>IFERROR(VLOOKUP(G394,女子登録②!$P$2:$V$101,4,FALSE),"0")</f>
        <v>0</v>
      </c>
      <c r="I394" s="108">
        <f t="shared" si="24"/>
        <v>0</v>
      </c>
      <c r="J394" s="109" t="str">
        <f>IFERROR(VLOOKUP(G394,女子登録②!$P$2:$V$101,5,FALSE),"0")</f>
        <v>0</v>
      </c>
      <c r="K394" s="109" t="str">
        <f>IFERROR(VLOOKUP(G394,女子登録②!$P$2:$V$101,7,FALSE),"0")</f>
        <v>0</v>
      </c>
      <c r="L394" s="108">
        <v>2</v>
      </c>
      <c r="M394" s="108" t="str">
        <f>IFERROR(VLOOKUP(G394,女子登録②!$P$2:$V$101,3,FALSE),"0")</f>
        <v>0</v>
      </c>
      <c r="N394" s="108" t="str">
        <f>IFERROR(VLOOKUP(G394,女子登録②!$P$2:$V$101,6,FALSE),"0")</f>
        <v>0</v>
      </c>
      <c r="O394" s="180"/>
      <c r="P394" s="110" t="s">
        <v>256</v>
      </c>
      <c r="Q394" s="180"/>
      <c r="R394" s="108" t="str">
        <f>IFERROR(VLOOKUP(A394,種目!$C$30:$D$56,2,FALSE),"0")</f>
        <v>0</v>
      </c>
      <c r="S394" s="108">
        <f>入力シート③!L90</f>
        <v>0</v>
      </c>
      <c r="T394" s="110">
        <v>0</v>
      </c>
      <c r="U394" s="110">
        <v>2</v>
      </c>
      <c r="V394" s="108">
        <f>入力シート③!$B$1</f>
        <v>0</v>
      </c>
    </row>
    <row r="395" spans="1:22" ht="12.95" customHeight="1">
      <c r="A395" s="4">
        <f>入力シート③!K91</f>
        <v>0</v>
      </c>
      <c r="B395" s="108" t="str">
        <f t="shared" si="23"/>
        <v>0</v>
      </c>
      <c r="C395" s="108" t="str">
        <f>IFERROR(VLOOKUP(入力シート③!$B$1,所属!$B$2:$C$56,2,FALSE),"0")</f>
        <v>0</v>
      </c>
      <c r="D395" s="180"/>
      <c r="E395" s="180"/>
      <c r="F395" s="108" t="str">
        <f>入力シート③!G91</f>
        <v/>
      </c>
      <c r="G395" s="108">
        <f>入力シート③!H91</f>
        <v>0</v>
      </c>
      <c r="H395" s="109" t="str">
        <f>IFERROR(VLOOKUP(G395,女子登録②!$P$2:$V$101,4,FALSE),"0")</f>
        <v>0</v>
      </c>
      <c r="I395" s="108">
        <f t="shared" si="24"/>
        <v>0</v>
      </c>
      <c r="J395" s="109" t="str">
        <f>IFERROR(VLOOKUP(G395,女子登録②!$P$2:$V$101,5,FALSE),"0")</f>
        <v>0</v>
      </c>
      <c r="K395" s="109" t="str">
        <f>IFERROR(VLOOKUP(G395,女子登録②!$P$2:$V$101,7,FALSE),"0")</f>
        <v>0</v>
      </c>
      <c r="L395" s="108">
        <v>2</v>
      </c>
      <c r="M395" s="108" t="str">
        <f>IFERROR(VLOOKUP(G395,女子登録②!$P$2:$V$101,3,FALSE),"0")</f>
        <v>0</v>
      </c>
      <c r="N395" s="108" t="str">
        <f>IFERROR(VLOOKUP(G395,女子登録②!$P$2:$V$101,6,FALSE),"0")</f>
        <v>0</v>
      </c>
      <c r="O395" s="180"/>
      <c r="P395" s="110" t="s">
        <v>256</v>
      </c>
      <c r="Q395" s="180"/>
      <c r="R395" s="108" t="str">
        <f>IFERROR(VLOOKUP(A395,種目!$C$30:$D$56,2,FALSE),"0")</f>
        <v>0</v>
      </c>
      <c r="S395" s="108">
        <f>入力シート③!L91</f>
        <v>0</v>
      </c>
      <c r="T395" s="110">
        <v>0</v>
      </c>
      <c r="U395" s="110">
        <v>2</v>
      </c>
      <c r="V395" s="108">
        <f>入力シート③!$B$1</f>
        <v>0</v>
      </c>
    </row>
    <row r="396" spans="1:22" ht="12.95" customHeight="1">
      <c r="A396" s="4">
        <f>入力シート③!K92</f>
        <v>0</v>
      </c>
      <c r="B396" s="108" t="str">
        <f t="shared" si="23"/>
        <v>0</v>
      </c>
      <c r="C396" s="108" t="str">
        <f>IFERROR(VLOOKUP(入力シート③!$B$1,所属!$B$2:$C$56,2,FALSE),"0")</f>
        <v>0</v>
      </c>
      <c r="D396" s="180"/>
      <c r="E396" s="180"/>
      <c r="F396" s="108" t="str">
        <f>入力シート③!G92</f>
        <v/>
      </c>
      <c r="G396" s="108">
        <f>入力シート③!H92</f>
        <v>0</v>
      </c>
      <c r="H396" s="109" t="str">
        <f>IFERROR(VLOOKUP(G396,女子登録②!$P$2:$V$101,4,FALSE),"0")</f>
        <v>0</v>
      </c>
      <c r="I396" s="108">
        <f t="shared" si="24"/>
        <v>0</v>
      </c>
      <c r="J396" s="109" t="str">
        <f>IFERROR(VLOOKUP(G396,女子登録②!$P$2:$V$101,5,FALSE),"0")</f>
        <v>0</v>
      </c>
      <c r="K396" s="109" t="str">
        <f>IFERROR(VLOOKUP(G396,女子登録②!$P$2:$V$101,7,FALSE),"0")</f>
        <v>0</v>
      </c>
      <c r="L396" s="108">
        <v>2</v>
      </c>
      <c r="M396" s="108" t="str">
        <f>IFERROR(VLOOKUP(G396,女子登録②!$P$2:$V$101,3,FALSE),"0")</f>
        <v>0</v>
      </c>
      <c r="N396" s="108" t="str">
        <f>IFERROR(VLOOKUP(G396,女子登録②!$P$2:$V$101,6,FALSE),"0")</f>
        <v>0</v>
      </c>
      <c r="O396" s="180"/>
      <c r="P396" s="110" t="s">
        <v>256</v>
      </c>
      <c r="Q396" s="180"/>
      <c r="R396" s="108" t="str">
        <f>IFERROR(VLOOKUP(A396,種目!$C$30:$D$56,2,FALSE),"0")</f>
        <v>0</v>
      </c>
      <c r="S396" s="108">
        <f>入力シート③!L92</f>
        <v>0</v>
      </c>
      <c r="T396" s="110">
        <v>0</v>
      </c>
      <c r="U396" s="110">
        <v>2</v>
      </c>
      <c r="V396" s="108">
        <f>入力シート③!$B$1</f>
        <v>0</v>
      </c>
    </row>
    <row r="397" spans="1:22" ht="12.95" customHeight="1">
      <c r="A397" s="4">
        <f>入力シート③!K93</f>
        <v>0</v>
      </c>
      <c r="B397" s="108" t="str">
        <f t="shared" si="23"/>
        <v>0</v>
      </c>
      <c r="C397" s="108" t="str">
        <f>IFERROR(VLOOKUP(入力シート③!$B$1,所属!$B$2:$C$56,2,FALSE),"0")</f>
        <v>0</v>
      </c>
      <c r="D397" s="180"/>
      <c r="E397" s="180"/>
      <c r="F397" s="108" t="str">
        <f>入力シート③!G93</f>
        <v/>
      </c>
      <c r="G397" s="108">
        <f>入力シート③!H93</f>
        <v>0</v>
      </c>
      <c r="H397" s="109" t="str">
        <f>IFERROR(VLOOKUP(G397,女子登録②!$P$2:$V$101,4,FALSE),"0")</f>
        <v>0</v>
      </c>
      <c r="I397" s="108">
        <f t="shared" si="24"/>
        <v>0</v>
      </c>
      <c r="J397" s="109" t="str">
        <f>IFERROR(VLOOKUP(G397,女子登録②!$P$2:$V$101,5,FALSE),"0")</f>
        <v>0</v>
      </c>
      <c r="K397" s="109" t="str">
        <f>IFERROR(VLOOKUP(G397,女子登録②!$P$2:$V$101,7,FALSE),"0")</f>
        <v>0</v>
      </c>
      <c r="L397" s="108">
        <v>2</v>
      </c>
      <c r="M397" s="108" t="str">
        <f>IFERROR(VLOOKUP(G397,女子登録②!$P$2:$V$101,3,FALSE),"0")</f>
        <v>0</v>
      </c>
      <c r="N397" s="108" t="str">
        <f>IFERROR(VLOOKUP(G397,女子登録②!$P$2:$V$101,6,FALSE),"0")</f>
        <v>0</v>
      </c>
      <c r="O397" s="180"/>
      <c r="P397" s="110" t="s">
        <v>256</v>
      </c>
      <c r="Q397" s="180"/>
      <c r="R397" s="108" t="str">
        <f>IFERROR(VLOOKUP(A397,種目!$C$30:$D$56,2,FALSE),"0")</f>
        <v>0</v>
      </c>
      <c r="S397" s="108">
        <f>入力シート③!L93</f>
        <v>0</v>
      </c>
      <c r="T397" s="110">
        <v>0</v>
      </c>
      <c r="U397" s="110">
        <v>2</v>
      </c>
      <c r="V397" s="108">
        <f>入力シート③!$B$1</f>
        <v>0</v>
      </c>
    </row>
    <row r="398" spans="1:22" ht="12.95" customHeight="1">
      <c r="A398" s="4">
        <f>入力シート③!K94</f>
        <v>0</v>
      </c>
      <c r="B398" s="108" t="str">
        <f t="shared" si="23"/>
        <v>0</v>
      </c>
      <c r="C398" s="108" t="str">
        <f>IFERROR(VLOOKUP(入力シート③!$B$1,所属!$B$2:$C$56,2,FALSE),"0")</f>
        <v>0</v>
      </c>
      <c r="D398" s="180"/>
      <c r="E398" s="180"/>
      <c r="F398" s="108" t="str">
        <f>入力シート③!G94</f>
        <v/>
      </c>
      <c r="G398" s="108">
        <f>入力シート③!H94</f>
        <v>0</v>
      </c>
      <c r="H398" s="109" t="str">
        <f>IFERROR(VLOOKUP(G398,女子登録②!$P$2:$V$101,4,FALSE),"0")</f>
        <v>0</v>
      </c>
      <c r="I398" s="108">
        <f t="shared" si="24"/>
        <v>0</v>
      </c>
      <c r="J398" s="109" t="str">
        <f>IFERROR(VLOOKUP(G398,女子登録②!$P$2:$V$101,5,FALSE),"0")</f>
        <v>0</v>
      </c>
      <c r="K398" s="109" t="str">
        <f>IFERROR(VLOOKUP(G398,女子登録②!$P$2:$V$101,7,FALSE),"0")</f>
        <v>0</v>
      </c>
      <c r="L398" s="108">
        <v>2</v>
      </c>
      <c r="M398" s="108" t="str">
        <f>IFERROR(VLOOKUP(G398,女子登録②!$P$2:$V$101,3,FALSE),"0")</f>
        <v>0</v>
      </c>
      <c r="N398" s="108" t="str">
        <f>IFERROR(VLOOKUP(G398,女子登録②!$P$2:$V$101,6,FALSE),"0")</f>
        <v>0</v>
      </c>
      <c r="O398" s="180"/>
      <c r="P398" s="110" t="s">
        <v>256</v>
      </c>
      <c r="Q398" s="180"/>
      <c r="R398" s="108" t="str">
        <f>IFERROR(VLOOKUP(A398,種目!$C$30:$D$56,2,FALSE),"0")</f>
        <v>0</v>
      </c>
      <c r="S398" s="108">
        <f>入力シート③!L94</f>
        <v>0</v>
      </c>
      <c r="T398" s="110">
        <v>0</v>
      </c>
      <c r="U398" s="110">
        <v>2</v>
      </c>
      <c r="V398" s="108">
        <f>入力シート③!$B$1</f>
        <v>0</v>
      </c>
    </row>
    <row r="399" spans="1:22" ht="12.95" customHeight="1">
      <c r="A399" s="4">
        <f>入力シート③!K95</f>
        <v>0</v>
      </c>
      <c r="B399" s="108" t="str">
        <f t="shared" si="23"/>
        <v>0</v>
      </c>
      <c r="C399" s="108" t="str">
        <f>IFERROR(VLOOKUP(入力シート③!$B$1,所属!$B$2:$C$56,2,FALSE),"0")</f>
        <v>0</v>
      </c>
      <c r="D399" s="180"/>
      <c r="E399" s="180"/>
      <c r="F399" s="108" t="str">
        <f>入力シート③!G95</f>
        <v/>
      </c>
      <c r="G399" s="108">
        <f>入力シート③!H95</f>
        <v>0</v>
      </c>
      <c r="H399" s="109" t="str">
        <f>IFERROR(VLOOKUP(G399,女子登録②!$P$2:$V$101,4,FALSE),"0")</f>
        <v>0</v>
      </c>
      <c r="I399" s="108">
        <f t="shared" si="24"/>
        <v>0</v>
      </c>
      <c r="J399" s="109" t="str">
        <f>IFERROR(VLOOKUP(G399,女子登録②!$P$2:$V$101,5,FALSE),"0")</f>
        <v>0</v>
      </c>
      <c r="K399" s="109" t="str">
        <f>IFERROR(VLOOKUP(G399,女子登録②!$P$2:$V$101,7,FALSE),"0")</f>
        <v>0</v>
      </c>
      <c r="L399" s="108">
        <v>2</v>
      </c>
      <c r="M399" s="108" t="str">
        <f>IFERROR(VLOOKUP(G399,女子登録②!$P$2:$V$101,3,FALSE),"0")</f>
        <v>0</v>
      </c>
      <c r="N399" s="108" t="str">
        <f>IFERROR(VLOOKUP(G399,女子登録②!$P$2:$V$101,6,FALSE),"0")</f>
        <v>0</v>
      </c>
      <c r="O399" s="180"/>
      <c r="P399" s="110" t="s">
        <v>256</v>
      </c>
      <c r="Q399" s="180"/>
      <c r="R399" s="108" t="str">
        <f>IFERROR(VLOOKUP(A399,種目!$C$30:$D$56,2,FALSE),"0")</f>
        <v>0</v>
      </c>
      <c r="S399" s="108">
        <f>入力シート③!L95</f>
        <v>0</v>
      </c>
      <c r="T399" s="110">
        <v>0</v>
      </c>
      <c r="U399" s="110">
        <v>2</v>
      </c>
      <c r="V399" s="108">
        <f>入力シート③!$B$1</f>
        <v>0</v>
      </c>
    </row>
    <row r="400" spans="1:22" ht="12.95" customHeight="1">
      <c r="A400" s="4">
        <f>入力シート③!K96</f>
        <v>0</v>
      </c>
      <c r="B400" s="108" t="str">
        <f t="shared" si="23"/>
        <v>0</v>
      </c>
      <c r="C400" s="108" t="str">
        <f>IFERROR(VLOOKUP(入力シート③!$B$1,所属!$B$2:$C$56,2,FALSE),"0")</f>
        <v>0</v>
      </c>
      <c r="D400" s="180"/>
      <c r="E400" s="180"/>
      <c r="F400" s="108" t="str">
        <f>入力シート③!G96</f>
        <v/>
      </c>
      <c r="G400" s="108">
        <f>入力シート③!H96</f>
        <v>0</v>
      </c>
      <c r="H400" s="109" t="str">
        <f>IFERROR(VLOOKUP(G400,女子登録②!$P$2:$V$101,4,FALSE),"0")</f>
        <v>0</v>
      </c>
      <c r="I400" s="108">
        <f t="shared" si="24"/>
        <v>0</v>
      </c>
      <c r="J400" s="109" t="str">
        <f>IFERROR(VLOOKUP(G400,女子登録②!$P$2:$V$101,5,FALSE),"0")</f>
        <v>0</v>
      </c>
      <c r="K400" s="109" t="str">
        <f>IFERROR(VLOOKUP(G400,女子登録②!$P$2:$V$101,7,FALSE),"0")</f>
        <v>0</v>
      </c>
      <c r="L400" s="108">
        <v>2</v>
      </c>
      <c r="M400" s="108" t="str">
        <f>IFERROR(VLOOKUP(G400,女子登録②!$P$2:$V$101,3,FALSE),"0")</f>
        <v>0</v>
      </c>
      <c r="N400" s="108" t="str">
        <f>IFERROR(VLOOKUP(G400,女子登録②!$P$2:$V$101,6,FALSE),"0")</f>
        <v>0</v>
      </c>
      <c r="O400" s="180"/>
      <c r="P400" s="110" t="s">
        <v>256</v>
      </c>
      <c r="Q400" s="180"/>
      <c r="R400" s="108" t="str">
        <f>IFERROR(VLOOKUP(A400,種目!$C$30:$D$56,2,FALSE),"0")</f>
        <v>0</v>
      </c>
      <c r="S400" s="108">
        <f>入力シート③!L96</f>
        <v>0</v>
      </c>
      <c r="T400" s="110">
        <v>0</v>
      </c>
      <c r="U400" s="110">
        <v>2</v>
      </c>
      <c r="V400" s="108">
        <f>入力シート③!$B$1</f>
        <v>0</v>
      </c>
    </row>
    <row r="401" spans="1:22" ht="12.95" customHeight="1">
      <c r="A401" s="4">
        <f>入力シート③!K97</f>
        <v>0</v>
      </c>
      <c r="B401" s="108" t="str">
        <f t="shared" si="23"/>
        <v>0</v>
      </c>
      <c r="C401" s="108" t="str">
        <f>IFERROR(VLOOKUP(入力シート③!$B$1,所属!$B$2:$C$56,2,FALSE),"0")</f>
        <v>0</v>
      </c>
      <c r="D401" s="180"/>
      <c r="E401" s="180"/>
      <c r="F401" s="108" t="str">
        <f>入力シート③!G97</f>
        <v/>
      </c>
      <c r="G401" s="108">
        <f>入力シート③!H97</f>
        <v>0</v>
      </c>
      <c r="H401" s="109" t="str">
        <f>IFERROR(VLOOKUP(G401,女子登録②!$P$2:$V$101,4,FALSE),"0")</f>
        <v>0</v>
      </c>
      <c r="I401" s="108">
        <f t="shared" si="24"/>
        <v>0</v>
      </c>
      <c r="J401" s="109" t="str">
        <f>IFERROR(VLOOKUP(G401,女子登録②!$P$2:$V$101,5,FALSE),"0")</f>
        <v>0</v>
      </c>
      <c r="K401" s="109" t="str">
        <f>IFERROR(VLOOKUP(G401,女子登録②!$P$2:$V$101,7,FALSE),"0")</f>
        <v>0</v>
      </c>
      <c r="L401" s="108">
        <v>2</v>
      </c>
      <c r="M401" s="108" t="str">
        <f>IFERROR(VLOOKUP(G401,女子登録②!$P$2:$V$101,3,FALSE),"0")</f>
        <v>0</v>
      </c>
      <c r="N401" s="108" t="str">
        <f>IFERROR(VLOOKUP(G401,女子登録②!$P$2:$V$101,6,FALSE),"0")</f>
        <v>0</v>
      </c>
      <c r="O401" s="180"/>
      <c r="P401" s="110" t="s">
        <v>256</v>
      </c>
      <c r="Q401" s="180"/>
      <c r="R401" s="108" t="str">
        <f>IFERROR(VLOOKUP(A401,種目!$C$30:$D$56,2,FALSE),"0")</f>
        <v>0</v>
      </c>
      <c r="S401" s="108">
        <f>入力シート③!L97</f>
        <v>0</v>
      </c>
      <c r="T401" s="110">
        <v>0</v>
      </c>
      <c r="U401" s="110">
        <v>2</v>
      </c>
      <c r="V401" s="108">
        <f>入力シート③!$B$1</f>
        <v>0</v>
      </c>
    </row>
    <row r="402" spans="1:22" ht="12.95" customHeight="1">
      <c r="A402" s="4">
        <f>入力シート③!K98</f>
        <v>0</v>
      </c>
      <c r="B402" s="108" t="str">
        <f t="shared" si="23"/>
        <v>0</v>
      </c>
      <c r="C402" s="108" t="str">
        <f>IFERROR(VLOOKUP(入力シート③!$B$1,所属!$B$2:$C$56,2,FALSE),"0")</f>
        <v>0</v>
      </c>
      <c r="D402" s="180"/>
      <c r="E402" s="180"/>
      <c r="F402" s="108" t="str">
        <f>入力シート③!G98</f>
        <v/>
      </c>
      <c r="G402" s="108">
        <f>入力シート③!H98</f>
        <v>0</v>
      </c>
      <c r="H402" s="109" t="str">
        <f>IFERROR(VLOOKUP(G402,女子登録②!$P$2:$V$101,4,FALSE),"0")</f>
        <v>0</v>
      </c>
      <c r="I402" s="108">
        <f t="shared" ref="I402:I415" si="25">G402</f>
        <v>0</v>
      </c>
      <c r="J402" s="109" t="str">
        <f>IFERROR(VLOOKUP(G402,女子登録②!$P$2:$V$101,5,FALSE),"0")</f>
        <v>0</v>
      </c>
      <c r="K402" s="109" t="str">
        <f>IFERROR(VLOOKUP(G402,女子登録②!$P$2:$V$101,7,FALSE),"0")</f>
        <v>0</v>
      </c>
      <c r="L402" s="108">
        <v>2</v>
      </c>
      <c r="M402" s="108" t="str">
        <f>IFERROR(VLOOKUP(G402,女子登録②!$P$2:$V$101,3,FALSE),"0")</f>
        <v>0</v>
      </c>
      <c r="N402" s="108" t="str">
        <f>IFERROR(VLOOKUP(G402,女子登録②!$P$2:$V$101,6,FALSE),"0")</f>
        <v>0</v>
      </c>
      <c r="O402" s="180"/>
      <c r="P402" s="110" t="s">
        <v>256</v>
      </c>
      <c r="Q402" s="180"/>
      <c r="R402" s="108" t="str">
        <f>IFERROR(VLOOKUP(A402,種目!$C$30:$D$56,2,FALSE),"0")</f>
        <v>0</v>
      </c>
      <c r="S402" s="108">
        <f>入力シート③!L98</f>
        <v>0</v>
      </c>
      <c r="T402" s="110">
        <v>0</v>
      </c>
      <c r="U402" s="110">
        <v>2</v>
      </c>
      <c r="V402" s="108">
        <f>入力シート③!$B$1</f>
        <v>0</v>
      </c>
    </row>
    <row r="403" spans="1:22" ht="12.95" customHeight="1">
      <c r="A403" s="4">
        <f>入力シート③!K99</f>
        <v>0</v>
      </c>
      <c r="B403" s="108" t="str">
        <f t="shared" si="23"/>
        <v>0</v>
      </c>
      <c r="C403" s="108" t="str">
        <f>IFERROR(VLOOKUP(入力シート③!$B$1,所属!$B$2:$C$56,2,FALSE),"0")</f>
        <v>0</v>
      </c>
      <c r="D403" s="180"/>
      <c r="E403" s="180"/>
      <c r="F403" s="108" t="str">
        <f>入力シート③!G99</f>
        <v/>
      </c>
      <c r="G403" s="108">
        <f>入力シート③!H99</f>
        <v>0</v>
      </c>
      <c r="H403" s="109" t="str">
        <f>IFERROR(VLOOKUP(G403,女子登録②!$P$2:$V$101,4,FALSE),"0")</f>
        <v>0</v>
      </c>
      <c r="I403" s="108">
        <f t="shared" si="25"/>
        <v>0</v>
      </c>
      <c r="J403" s="109" t="str">
        <f>IFERROR(VLOOKUP(G403,女子登録②!$P$2:$V$101,5,FALSE),"0")</f>
        <v>0</v>
      </c>
      <c r="K403" s="109" t="str">
        <f>IFERROR(VLOOKUP(G403,女子登録②!$P$2:$V$101,7,FALSE),"0")</f>
        <v>0</v>
      </c>
      <c r="L403" s="108">
        <v>2</v>
      </c>
      <c r="M403" s="108" t="str">
        <f>IFERROR(VLOOKUP(G403,女子登録②!$P$2:$V$101,3,FALSE),"0")</f>
        <v>0</v>
      </c>
      <c r="N403" s="108" t="str">
        <f>IFERROR(VLOOKUP(G403,女子登録②!$P$2:$V$101,6,FALSE),"0")</f>
        <v>0</v>
      </c>
      <c r="O403" s="180"/>
      <c r="P403" s="110" t="s">
        <v>256</v>
      </c>
      <c r="Q403" s="180"/>
      <c r="R403" s="108" t="str">
        <f>IFERROR(VLOOKUP(A403,種目!$C$30:$D$56,2,FALSE),"0")</f>
        <v>0</v>
      </c>
      <c r="S403" s="108">
        <f>入力シート③!L99</f>
        <v>0</v>
      </c>
      <c r="T403" s="110">
        <v>0</v>
      </c>
      <c r="U403" s="110">
        <v>2</v>
      </c>
      <c r="V403" s="108">
        <f>入力シート③!$B$1</f>
        <v>0</v>
      </c>
    </row>
    <row r="404" spans="1:22" ht="12.95" customHeight="1">
      <c r="A404" s="4">
        <f>入力シート③!K100</f>
        <v>0</v>
      </c>
      <c r="B404" s="108" t="str">
        <f t="shared" si="23"/>
        <v>0</v>
      </c>
      <c r="C404" s="108" t="str">
        <f>IFERROR(VLOOKUP(入力シート③!$B$1,所属!$B$2:$C$56,2,FALSE),"0")</f>
        <v>0</v>
      </c>
      <c r="D404" s="180"/>
      <c r="E404" s="180"/>
      <c r="F404" s="108" t="str">
        <f>入力シート③!G100</f>
        <v/>
      </c>
      <c r="G404" s="108">
        <f>入力シート③!H100</f>
        <v>0</v>
      </c>
      <c r="H404" s="109" t="str">
        <f>IFERROR(VLOOKUP(G404,女子登録②!$P$2:$V$101,4,FALSE),"0")</f>
        <v>0</v>
      </c>
      <c r="I404" s="108">
        <f t="shared" si="25"/>
        <v>0</v>
      </c>
      <c r="J404" s="109" t="str">
        <f>IFERROR(VLOOKUP(G404,女子登録②!$P$2:$V$101,5,FALSE),"0")</f>
        <v>0</v>
      </c>
      <c r="K404" s="109" t="str">
        <f>IFERROR(VLOOKUP(G404,女子登録②!$P$2:$V$101,7,FALSE),"0")</f>
        <v>0</v>
      </c>
      <c r="L404" s="108">
        <v>2</v>
      </c>
      <c r="M404" s="108" t="str">
        <f>IFERROR(VLOOKUP(G404,女子登録②!$P$2:$V$101,3,FALSE),"0")</f>
        <v>0</v>
      </c>
      <c r="N404" s="108" t="str">
        <f>IFERROR(VLOOKUP(G404,女子登録②!$P$2:$V$101,6,FALSE),"0")</f>
        <v>0</v>
      </c>
      <c r="O404" s="180"/>
      <c r="P404" s="110" t="s">
        <v>256</v>
      </c>
      <c r="Q404" s="180"/>
      <c r="R404" s="108" t="str">
        <f>IFERROR(VLOOKUP(A404,種目!$C$30:$D$56,2,FALSE),"0")</f>
        <v>0</v>
      </c>
      <c r="S404" s="108">
        <f>入力シート③!L100</f>
        <v>0</v>
      </c>
      <c r="T404" s="110">
        <v>0</v>
      </c>
      <c r="U404" s="110">
        <v>2</v>
      </c>
      <c r="V404" s="108">
        <f>入力シート③!$B$1</f>
        <v>0</v>
      </c>
    </row>
    <row r="405" spans="1:22" ht="12.95" customHeight="1">
      <c r="A405" s="4">
        <f>入力シート③!K101</f>
        <v>0</v>
      </c>
      <c r="B405" s="108" t="str">
        <f t="shared" si="23"/>
        <v>0</v>
      </c>
      <c r="C405" s="108" t="str">
        <f>IFERROR(VLOOKUP(入力シート③!$B$1,所属!$B$2:$C$56,2,FALSE),"0")</f>
        <v>0</v>
      </c>
      <c r="D405" s="180"/>
      <c r="E405" s="180"/>
      <c r="F405" s="108" t="str">
        <f>入力シート③!G101</f>
        <v/>
      </c>
      <c r="G405" s="108">
        <f>入力シート③!H101</f>
        <v>0</v>
      </c>
      <c r="H405" s="109" t="str">
        <f>IFERROR(VLOOKUP(G405,女子登録②!$P$2:$V$101,4,FALSE),"0")</f>
        <v>0</v>
      </c>
      <c r="I405" s="108">
        <f t="shared" si="25"/>
        <v>0</v>
      </c>
      <c r="J405" s="109" t="str">
        <f>IFERROR(VLOOKUP(G405,女子登録②!$P$2:$V$101,5,FALSE),"0")</f>
        <v>0</v>
      </c>
      <c r="K405" s="109" t="str">
        <f>IFERROR(VLOOKUP(G405,女子登録②!$P$2:$V$101,7,FALSE),"0")</f>
        <v>0</v>
      </c>
      <c r="L405" s="108">
        <v>2</v>
      </c>
      <c r="M405" s="108" t="str">
        <f>IFERROR(VLOOKUP(G405,女子登録②!$P$2:$V$101,3,FALSE),"0")</f>
        <v>0</v>
      </c>
      <c r="N405" s="108" t="str">
        <f>IFERROR(VLOOKUP(G405,女子登録②!$P$2:$V$101,6,FALSE),"0")</f>
        <v>0</v>
      </c>
      <c r="O405" s="180"/>
      <c r="P405" s="110" t="s">
        <v>256</v>
      </c>
      <c r="Q405" s="180"/>
      <c r="R405" s="108" t="str">
        <f>IFERROR(VLOOKUP(A405,種目!$C$30:$D$56,2,FALSE),"0")</f>
        <v>0</v>
      </c>
      <c r="S405" s="108">
        <f>入力シート③!L101</f>
        <v>0</v>
      </c>
      <c r="T405" s="110">
        <v>0</v>
      </c>
      <c r="U405" s="110">
        <v>2</v>
      </c>
      <c r="V405" s="108">
        <f>入力シート③!$B$1</f>
        <v>0</v>
      </c>
    </row>
    <row r="406" spans="1:22" ht="12.95" customHeight="1">
      <c r="A406" s="4">
        <f>入力シート③!K102</f>
        <v>0</v>
      </c>
      <c r="B406" s="108" t="str">
        <f t="shared" si="23"/>
        <v>0</v>
      </c>
      <c r="C406" s="108" t="str">
        <f>IFERROR(VLOOKUP(入力シート③!$B$1,所属!$B$2:$C$56,2,FALSE),"0")</f>
        <v>0</v>
      </c>
      <c r="D406" s="180"/>
      <c r="E406" s="180"/>
      <c r="F406" s="108" t="str">
        <f>入力シート③!G102</f>
        <v/>
      </c>
      <c r="G406" s="108">
        <f>入力シート③!H102</f>
        <v>0</v>
      </c>
      <c r="H406" s="109" t="str">
        <f>IFERROR(VLOOKUP(G406,女子登録②!$P$2:$V$101,4,FALSE),"0")</f>
        <v>0</v>
      </c>
      <c r="I406" s="108">
        <f t="shared" si="25"/>
        <v>0</v>
      </c>
      <c r="J406" s="109" t="str">
        <f>IFERROR(VLOOKUP(G406,女子登録②!$P$2:$V$101,5,FALSE),"0")</f>
        <v>0</v>
      </c>
      <c r="K406" s="109" t="str">
        <f>IFERROR(VLOOKUP(G406,女子登録②!$P$2:$V$101,7,FALSE),"0")</f>
        <v>0</v>
      </c>
      <c r="L406" s="108">
        <v>2</v>
      </c>
      <c r="M406" s="108" t="str">
        <f>IFERROR(VLOOKUP(G406,女子登録②!$P$2:$V$101,3,FALSE),"0")</f>
        <v>0</v>
      </c>
      <c r="N406" s="108" t="str">
        <f>IFERROR(VLOOKUP(G406,女子登録②!$P$2:$V$101,6,FALSE),"0")</f>
        <v>0</v>
      </c>
      <c r="O406" s="180"/>
      <c r="P406" s="110" t="s">
        <v>256</v>
      </c>
      <c r="Q406" s="180"/>
      <c r="R406" s="108" t="str">
        <f>IFERROR(VLOOKUP(A406,種目!$C$30:$D$56,2,FALSE),"0")</f>
        <v>0</v>
      </c>
      <c r="S406" s="108">
        <f>入力シート③!L102</f>
        <v>0</v>
      </c>
      <c r="T406" s="110">
        <v>0</v>
      </c>
      <c r="U406" s="110">
        <v>2</v>
      </c>
      <c r="V406" s="108">
        <f>入力シート③!$B$1</f>
        <v>0</v>
      </c>
    </row>
    <row r="407" spans="1:22" ht="12.95" customHeight="1">
      <c r="A407" s="4">
        <f>入力シート③!K103</f>
        <v>0</v>
      </c>
      <c r="B407" s="108" t="str">
        <f t="shared" si="23"/>
        <v>0</v>
      </c>
      <c r="C407" s="108" t="str">
        <f>IFERROR(VLOOKUP(入力シート③!$B$1,所属!$B$2:$C$56,2,FALSE),"0")</f>
        <v>0</v>
      </c>
      <c r="D407" s="180"/>
      <c r="E407" s="180"/>
      <c r="F407" s="108" t="str">
        <f>入力シート③!G103</f>
        <v/>
      </c>
      <c r="G407" s="108">
        <f>入力シート③!H103</f>
        <v>0</v>
      </c>
      <c r="H407" s="109" t="str">
        <f>IFERROR(VLOOKUP(G407,女子登録②!$P$2:$V$101,4,FALSE),"0")</f>
        <v>0</v>
      </c>
      <c r="I407" s="108">
        <f t="shared" si="25"/>
        <v>0</v>
      </c>
      <c r="J407" s="109" t="str">
        <f>IFERROR(VLOOKUP(G407,女子登録②!$P$2:$V$101,5,FALSE),"0")</f>
        <v>0</v>
      </c>
      <c r="K407" s="109" t="str">
        <f>IFERROR(VLOOKUP(G407,女子登録②!$P$2:$V$101,7,FALSE),"0")</f>
        <v>0</v>
      </c>
      <c r="L407" s="108">
        <v>2</v>
      </c>
      <c r="M407" s="108" t="str">
        <f>IFERROR(VLOOKUP(G407,女子登録②!$P$2:$V$101,3,FALSE),"0")</f>
        <v>0</v>
      </c>
      <c r="N407" s="108" t="str">
        <f>IFERROR(VLOOKUP(G407,女子登録②!$P$2:$V$101,6,FALSE),"0")</f>
        <v>0</v>
      </c>
      <c r="O407" s="180"/>
      <c r="P407" s="110" t="s">
        <v>256</v>
      </c>
      <c r="Q407" s="180"/>
      <c r="R407" s="108" t="str">
        <f>IFERROR(VLOOKUP(A407,種目!$C$30:$D$56,2,FALSE),"0")</f>
        <v>0</v>
      </c>
      <c r="S407" s="108">
        <f>入力シート③!L103</f>
        <v>0</v>
      </c>
      <c r="T407" s="110">
        <v>0</v>
      </c>
      <c r="U407" s="110">
        <v>2</v>
      </c>
      <c r="V407" s="108">
        <f>入力シート③!$B$1</f>
        <v>0</v>
      </c>
    </row>
    <row r="408" spans="1:22" ht="12.95" customHeight="1">
      <c r="A408" s="4">
        <f>入力シート③!K104</f>
        <v>0</v>
      </c>
      <c r="B408" s="108" t="str">
        <f t="shared" si="23"/>
        <v>0</v>
      </c>
      <c r="C408" s="108" t="str">
        <f>IFERROR(VLOOKUP(入力シート③!$B$1,所属!$B$2:$C$56,2,FALSE),"0")</f>
        <v>0</v>
      </c>
      <c r="D408" s="180"/>
      <c r="E408" s="180"/>
      <c r="F408" s="108" t="str">
        <f>入力シート③!G104</f>
        <v/>
      </c>
      <c r="G408" s="108">
        <f>入力シート③!H104</f>
        <v>0</v>
      </c>
      <c r="H408" s="109" t="str">
        <f>IFERROR(VLOOKUP(G408,女子登録②!$P$2:$V$101,4,FALSE),"0")</f>
        <v>0</v>
      </c>
      <c r="I408" s="108">
        <f t="shared" si="25"/>
        <v>0</v>
      </c>
      <c r="J408" s="109" t="str">
        <f>IFERROR(VLOOKUP(G408,女子登録②!$P$2:$V$101,5,FALSE),"0")</f>
        <v>0</v>
      </c>
      <c r="K408" s="109" t="str">
        <f>IFERROR(VLOOKUP(G408,女子登録②!$P$2:$V$101,7,FALSE),"0")</f>
        <v>0</v>
      </c>
      <c r="L408" s="108">
        <v>2</v>
      </c>
      <c r="M408" s="108" t="str">
        <f>IFERROR(VLOOKUP(G408,女子登録②!$P$2:$V$101,3,FALSE),"0")</f>
        <v>0</v>
      </c>
      <c r="N408" s="108" t="str">
        <f>IFERROR(VLOOKUP(G408,女子登録②!$P$2:$V$101,6,FALSE),"0")</f>
        <v>0</v>
      </c>
      <c r="O408" s="180"/>
      <c r="P408" s="110" t="s">
        <v>256</v>
      </c>
      <c r="Q408" s="180"/>
      <c r="R408" s="108" t="str">
        <f>IFERROR(VLOOKUP(A408,種目!$C$30:$D$56,2,FALSE),"0")</f>
        <v>0</v>
      </c>
      <c r="S408" s="108">
        <f>入力シート③!L104</f>
        <v>0</v>
      </c>
      <c r="T408" s="110">
        <v>0</v>
      </c>
      <c r="U408" s="110">
        <v>2</v>
      </c>
      <c r="V408" s="108">
        <f>入力シート③!$B$1</f>
        <v>0</v>
      </c>
    </row>
    <row r="409" spans="1:22" ht="12.95" customHeight="1">
      <c r="A409" s="4">
        <f>入力シート③!K105</f>
        <v>0</v>
      </c>
      <c r="B409" s="108" t="str">
        <f t="shared" si="23"/>
        <v>0</v>
      </c>
      <c r="C409" s="108" t="str">
        <f>IFERROR(VLOOKUP(入力シート③!$B$1,所属!$B$2:$C$56,2,FALSE),"0")</f>
        <v>0</v>
      </c>
      <c r="D409" s="180"/>
      <c r="E409" s="180"/>
      <c r="F409" s="108" t="str">
        <f>入力シート③!G105</f>
        <v/>
      </c>
      <c r="G409" s="108">
        <f>入力シート③!H105</f>
        <v>0</v>
      </c>
      <c r="H409" s="109" t="str">
        <f>IFERROR(VLOOKUP(G409,女子登録②!$P$2:$V$101,4,FALSE),"0")</f>
        <v>0</v>
      </c>
      <c r="I409" s="108">
        <f t="shared" si="25"/>
        <v>0</v>
      </c>
      <c r="J409" s="109" t="str">
        <f>IFERROR(VLOOKUP(G409,女子登録②!$P$2:$V$101,5,FALSE),"0")</f>
        <v>0</v>
      </c>
      <c r="K409" s="109" t="str">
        <f>IFERROR(VLOOKUP(G409,女子登録②!$P$2:$V$101,7,FALSE),"0")</f>
        <v>0</v>
      </c>
      <c r="L409" s="108">
        <v>2</v>
      </c>
      <c r="M409" s="108" t="str">
        <f>IFERROR(VLOOKUP(G409,女子登録②!$P$2:$V$101,3,FALSE),"0")</f>
        <v>0</v>
      </c>
      <c r="N409" s="108" t="str">
        <f>IFERROR(VLOOKUP(G409,女子登録②!$P$2:$V$101,6,FALSE),"0")</f>
        <v>0</v>
      </c>
      <c r="O409" s="180"/>
      <c r="P409" s="110" t="s">
        <v>256</v>
      </c>
      <c r="Q409" s="180"/>
      <c r="R409" s="108" t="str">
        <f>IFERROR(VLOOKUP(A409,種目!$C$30:$D$56,2,FALSE),"0")</f>
        <v>0</v>
      </c>
      <c r="S409" s="108">
        <f>入力シート③!L105</f>
        <v>0</v>
      </c>
      <c r="T409" s="110">
        <v>0</v>
      </c>
      <c r="U409" s="110">
        <v>2</v>
      </c>
      <c r="V409" s="108">
        <f>入力シート③!$B$1</f>
        <v>0</v>
      </c>
    </row>
    <row r="410" spans="1:22" ht="12.95" customHeight="1">
      <c r="A410" s="4">
        <f>入力シート③!K106</f>
        <v>0</v>
      </c>
      <c r="B410" s="108" t="str">
        <f t="shared" si="23"/>
        <v>0</v>
      </c>
      <c r="C410" s="108" t="str">
        <f>IFERROR(VLOOKUP(入力シート③!$B$1,所属!$B$2:$C$56,2,FALSE),"0")</f>
        <v>0</v>
      </c>
      <c r="D410" s="180"/>
      <c r="E410" s="180"/>
      <c r="F410" s="108" t="str">
        <f>入力シート③!G106</f>
        <v/>
      </c>
      <c r="G410" s="108">
        <f>入力シート③!H106</f>
        <v>0</v>
      </c>
      <c r="H410" s="109" t="str">
        <f>IFERROR(VLOOKUP(G410,女子登録②!$P$2:$V$101,4,FALSE),"0")</f>
        <v>0</v>
      </c>
      <c r="I410" s="108">
        <f t="shared" si="25"/>
        <v>0</v>
      </c>
      <c r="J410" s="109" t="str">
        <f>IFERROR(VLOOKUP(G410,女子登録②!$P$2:$V$101,5,FALSE),"0")</f>
        <v>0</v>
      </c>
      <c r="K410" s="109" t="str">
        <f>IFERROR(VLOOKUP(G410,女子登録②!$P$2:$V$101,7,FALSE),"0")</f>
        <v>0</v>
      </c>
      <c r="L410" s="108">
        <v>2</v>
      </c>
      <c r="M410" s="108" t="str">
        <f>IFERROR(VLOOKUP(G410,女子登録②!$P$2:$V$101,3,FALSE),"0")</f>
        <v>0</v>
      </c>
      <c r="N410" s="108" t="str">
        <f>IFERROR(VLOOKUP(G410,女子登録②!$P$2:$V$101,6,FALSE),"0")</f>
        <v>0</v>
      </c>
      <c r="O410" s="180"/>
      <c r="P410" s="110" t="s">
        <v>256</v>
      </c>
      <c r="Q410" s="180"/>
      <c r="R410" s="108" t="str">
        <f>IFERROR(VLOOKUP(A410,種目!$C$30:$D$56,2,FALSE),"0")</f>
        <v>0</v>
      </c>
      <c r="S410" s="108">
        <f>入力シート③!L106</f>
        <v>0</v>
      </c>
      <c r="T410" s="110">
        <v>0</v>
      </c>
      <c r="U410" s="110">
        <v>2</v>
      </c>
      <c r="V410" s="108">
        <f>入力シート③!$B$1</f>
        <v>0</v>
      </c>
    </row>
    <row r="411" spans="1:22" ht="12.95" customHeight="1">
      <c r="A411" s="4">
        <f>入力シート③!K107</f>
        <v>0</v>
      </c>
      <c r="B411" s="108" t="str">
        <f t="shared" si="23"/>
        <v>0</v>
      </c>
      <c r="C411" s="108" t="str">
        <f>IFERROR(VLOOKUP(入力シート③!$B$1,所属!$B$2:$C$56,2,FALSE),"0")</f>
        <v>0</v>
      </c>
      <c r="D411" s="180"/>
      <c r="E411" s="180"/>
      <c r="F411" s="108" t="str">
        <f>入力シート③!G107</f>
        <v/>
      </c>
      <c r="G411" s="108">
        <f>入力シート③!H107</f>
        <v>0</v>
      </c>
      <c r="H411" s="109" t="str">
        <f>IFERROR(VLOOKUP(G411,女子登録②!$P$2:$V$101,4,FALSE),"0")</f>
        <v>0</v>
      </c>
      <c r="I411" s="108">
        <f t="shared" si="25"/>
        <v>0</v>
      </c>
      <c r="J411" s="109" t="str">
        <f>IFERROR(VLOOKUP(G411,女子登録②!$P$2:$V$101,5,FALSE),"0")</f>
        <v>0</v>
      </c>
      <c r="K411" s="109" t="str">
        <f>IFERROR(VLOOKUP(G411,女子登録②!$P$2:$V$101,7,FALSE),"0")</f>
        <v>0</v>
      </c>
      <c r="L411" s="108">
        <v>2</v>
      </c>
      <c r="M411" s="108" t="str">
        <f>IFERROR(VLOOKUP(G411,女子登録②!$P$2:$V$101,3,FALSE),"0")</f>
        <v>0</v>
      </c>
      <c r="N411" s="108" t="str">
        <f>IFERROR(VLOOKUP(G411,女子登録②!$P$2:$V$101,6,FALSE),"0")</f>
        <v>0</v>
      </c>
      <c r="O411" s="180"/>
      <c r="P411" s="110" t="s">
        <v>256</v>
      </c>
      <c r="Q411" s="180"/>
      <c r="R411" s="108" t="str">
        <f>IFERROR(VLOOKUP(A411,種目!$C$30:$D$56,2,FALSE),"0")</f>
        <v>0</v>
      </c>
      <c r="S411" s="108">
        <f>入力シート③!L107</f>
        <v>0</v>
      </c>
      <c r="T411" s="110">
        <v>0</v>
      </c>
      <c r="U411" s="110">
        <v>2</v>
      </c>
      <c r="V411" s="108">
        <f>入力シート③!$B$1</f>
        <v>0</v>
      </c>
    </row>
    <row r="412" spans="1:22" ht="12.95" customHeight="1">
      <c r="A412" s="4">
        <f>入力シート③!K108</f>
        <v>0</v>
      </c>
      <c r="B412" s="108" t="str">
        <f t="shared" si="23"/>
        <v>0</v>
      </c>
      <c r="C412" s="108" t="str">
        <f>IFERROR(VLOOKUP(入力シート③!$B$1,所属!$B$2:$C$56,2,FALSE),"0")</f>
        <v>0</v>
      </c>
      <c r="D412" s="180"/>
      <c r="E412" s="180"/>
      <c r="F412" s="108" t="str">
        <f>入力シート③!G108</f>
        <v/>
      </c>
      <c r="G412" s="108">
        <f>入力シート③!H108</f>
        <v>0</v>
      </c>
      <c r="H412" s="109" t="str">
        <f>IFERROR(VLOOKUP(G412,女子登録②!$P$2:$V$101,4,FALSE),"0")</f>
        <v>0</v>
      </c>
      <c r="I412" s="108">
        <f t="shared" si="25"/>
        <v>0</v>
      </c>
      <c r="J412" s="109" t="str">
        <f>IFERROR(VLOOKUP(G412,女子登録②!$P$2:$V$101,5,FALSE),"0")</f>
        <v>0</v>
      </c>
      <c r="K412" s="109" t="str">
        <f>IFERROR(VLOOKUP(G412,女子登録②!$P$2:$V$101,7,FALSE),"0")</f>
        <v>0</v>
      </c>
      <c r="L412" s="108">
        <v>2</v>
      </c>
      <c r="M412" s="108" t="str">
        <f>IFERROR(VLOOKUP(G412,女子登録②!$P$2:$V$101,3,FALSE),"0")</f>
        <v>0</v>
      </c>
      <c r="N412" s="108" t="str">
        <f>IFERROR(VLOOKUP(G412,女子登録②!$P$2:$V$101,6,FALSE),"0")</f>
        <v>0</v>
      </c>
      <c r="O412" s="180"/>
      <c r="P412" s="110" t="s">
        <v>256</v>
      </c>
      <c r="Q412" s="180"/>
      <c r="R412" s="108" t="str">
        <f>IFERROR(VLOOKUP(A412,種目!$C$30:$D$56,2,FALSE),"0")</f>
        <v>0</v>
      </c>
      <c r="S412" s="108">
        <f>入力シート③!L108</f>
        <v>0</v>
      </c>
      <c r="T412" s="110">
        <v>0</v>
      </c>
      <c r="U412" s="110">
        <v>2</v>
      </c>
      <c r="V412" s="108">
        <f>入力シート③!$B$1</f>
        <v>0</v>
      </c>
    </row>
    <row r="413" spans="1:22" ht="12.95" customHeight="1">
      <c r="A413" s="4">
        <f>入力シート③!K109</f>
        <v>0</v>
      </c>
      <c r="B413" s="108" t="str">
        <f t="shared" si="23"/>
        <v>0</v>
      </c>
      <c r="C413" s="108" t="str">
        <f>IFERROR(VLOOKUP(入力シート③!$B$1,所属!$B$2:$C$56,2,FALSE),"0")</f>
        <v>0</v>
      </c>
      <c r="D413" s="180"/>
      <c r="E413" s="180"/>
      <c r="F413" s="108" t="str">
        <f>入力シート③!G109</f>
        <v/>
      </c>
      <c r="G413" s="108">
        <f>入力シート③!H109</f>
        <v>0</v>
      </c>
      <c r="H413" s="109" t="str">
        <f>IFERROR(VLOOKUP(G413,女子登録②!$P$2:$V$101,4,FALSE),"0")</f>
        <v>0</v>
      </c>
      <c r="I413" s="108">
        <f t="shared" si="25"/>
        <v>0</v>
      </c>
      <c r="J413" s="109" t="str">
        <f>IFERROR(VLOOKUP(G413,女子登録②!$P$2:$V$101,5,FALSE),"0")</f>
        <v>0</v>
      </c>
      <c r="K413" s="109" t="str">
        <f>IFERROR(VLOOKUP(G413,女子登録②!$P$2:$V$101,7,FALSE),"0")</f>
        <v>0</v>
      </c>
      <c r="L413" s="108">
        <v>2</v>
      </c>
      <c r="M413" s="108" t="str">
        <f>IFERROR(VLOOKUP(G413,女子登録②!$P$2:$V$101,3,FALSE),"0")</f>
        <v>0</v>
      </c>
      <c r="N413" s="108" t="str">
        <f>IFERROR(VLOOKUP(G413,女子登録②!$P$2:$V$101,6,FALSE),"0")</f>
        <v>0</v>
      </c>
      <c r="O413" s="180"/>
      <c r="P413" s="110" t="s">
        <v>256</v>
      </c>
      <c r="Q413" s="180"/>
      <c r="R413" s="108" t="str">
        <f>IFERROR(VLOOKUP(A413,種目!$C$30:$D$56,2,FALSE),"0")</f>
        <v>0</v>
      </c>
      <c r="S413" s="108">
        <f>入力シート③!L109</f>
        <v>0</v>
      </c>
      <c r="T413" s="110">
        <v>0</v>
      </c>
      <c r="U413" s="110">
        <v>2</v>
      </c>
      <c r="V413" s="108">
        <f>入力シート③!$B$1</f>
        <v>0</v>
      </c>
    </row>
    <row r="414" spans="1:22" ht="12.95" customHeight="1">
      <c r="A414" s="4">
        <f>入力シート③!K110</f>
        <v>0</v>
      </c>
      <c r="B414" s="108" t="str">
        <f t="shared" si="23"/>
        <v>0</v>
      </c>
      <c r="C414" s="108" t="str">
        <f>IFERROR(VLOOKUP(入力シート③!$B$1,所属!$B$2:$C$56,2,FALSE),"0")</f>
        <v>0</v>
      </c>
      <c r="D414" s="180"/>
      <c r="E414" s="180"/>
      <c r="F414" s="108" t="str">
        <f>入力シート③!G110</f>
        <v/>
      </c>
      <c r="G414" s="108">
        <f>入力シート③!H110</f>
        <v>0</v>
      </c>
      <c r="H414" s="109" t="str">
        <f>IFERROR(VLOOKUP(G414,女子登録②!$P$2:$V$101,4,FALSE),"0")</f>
        <v>0</v>
      </c>
      <c r="I414" s="108">
        <f t="shared" si="25"/>
        <v>0</v>
      </c>
      <c r="J414" s="109" t="str">
        <f>IFERROR(VLOOKUP(G414,女子登録②!$P$2:$V$101,5,FALSE),"0")</f>
        <v>0</v>
      </c>
      <c r="K414" s="109" t="str">
        <f>IFERROR(VLOOKUP(G414,女子登録②!$P$2:$V$101,7,FALSE),"0")</f>
        <v>0</v>
      </c>
      <c r="L414" s="108">
        <v>2</v>
      </c>
      <c r="M414" s="108" t="str">
        <f>IFERROR(VLOOKUP(G414,女子登録②!$P$2:$V$101,3,FALSE),"0")</f>
        <v>0</v>
      </c>
      <c r="N414" s="108" t="str">
        <f>IFERROR(VLOOKUP(G414,女子登録②!$P$2:$V$101,6,FALSE),"0")</f>
        <v>0</v>
      </c>
      <c r="O414" s="180"/>
      <c r="P414" s="110" t="s">
        <v>256</v>
      </c>
      <c r="Q414" s="180"/>
      <c r="R414" s="108" t="str">
        <f>IFERROR(VLOOKUP(A414,種目!$C$30:$D$56,2,FALSE),"0")</f>
        <v>0</v>
      </c>
      <c r="S414" s="108">
        <f>入力シート③!L110</f>
        <v>0</v>
      </c>
      <c r="T414" s="110">
        <v>0</v>
      </c>
      <c r="U414" s="110">
        <v>2</v>
      </c>
      <c r="V414" s="108">
        <f>入力シート③!$B$1</f>
        <v>0</v>
      </c>
    </row>
    <row r="415" spans="1:22" ht="12.95" customHeight="1">
      <c r="A415" s="4">
        <f>入力シート③!K111</f>
        <v>0</v>
      </c>
      <c r="B415" s="108" t="str">
        <f t="shared" si="23"/>
        <v>0</v>
      </c>
      <c r="C415" s="108" t="str">
        <f>IFERROR(VLOOKUP(入力シート③!$B$1,所属!$B$2:$C$56,2,FALSE),"0")</f>
        <v>0</v>
      </c>
      <c r="D415" s="180"/>
      <c r="E415" s="180"/>
      <c r="F415" s="108" t="str">
        <f>入力シート③!G111</f>
        <v/>
      </c>
      <c r="G415" s="108">
        <f>入力シート③!H111</f>
        <v>0</v>
      </c>
      <c r="H415" s="109" t="str">
        <f>IFERROR(VLOOKUP(G415,女子登録②!$P$2:$V$101,4,FALSE),"0")</f>
        <v>0</v>
      </c>
      <c r="I415" s="108">
        <f t="shared" si="25"/>
        <v>0</v>
      </c>
      <c r="J415" s="109" t="str">
        <f>IFERROR(VLOOKUP(G415,女子登録②!$P$2:$V$101,5,FALSE),"0")</f>
        <v>0</v>
      </c>
      <c r="K415" s="109" t="str">
        <f>IFERROR(VLOOKUP(G415,女子登録②!$P$2:$V$101,7,FALSE),"0")</f>
        <v>0</v>
      </c>
      <c r="L415" s="108">
        <v>2</v>
      </c>
      <c r="M415" s="108" t="str">
        <f>IFERROR(VLOOKUP(G415,女子登録②!$P$2:$V$101,3,FALSE),"0")</f>
        <v>0</v>
      </c>
      <c r="N415" s="108" t="str">
        <f>IFERROR(VLOOKUP(G415,女子登録②!$P$2:$V$101,6,FALSE),"0")</f>
        <v>0</v>
      </c>
      <c r="O415" s="180"/>
      <c r="P415" s="110" t="s">
        <v>256</v>
      </c>
      <c r="Q415" s="180"/>
      <c r="R415" s="108" t="str">
        <f>IFERROR(VLOOKUP(A415,種目!$C$30:$D$56,2,FALSE),"0")</f>
        <v>0</v>
      </c>
      <c r="S415" s="108">
        <f>入力シート③!L111</f>
        <v>0</v>
      </c>
      <c r="T415" s="110">
        <v>0</v>
      </c>
      <c r="U415" s="110">
        <v>2</v>
      </c>
      <c r="V415" s="108">
        <f>入力シート③!$B$1</f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6C33-E337-4DFB-AE67-5413F3F14F94}">
  <dimension ref="A1:M58"/>
  <sheetViews>
    <sheetView topLeftCell="G1" workbookViewId="0">
      <pane ySplit="1" topLeftCell="A2" activePane="bottomLeft" state="frozen"/>
      <selection activeCell="Q32" sqref="Q32"/>
      <selection pane="bottomLeft" activeCell="H16" sqref="H16"/>
    </sheetView>
  </sheetViews>
  <sheetFormatPr defaultRowHeight="18.75"/>
  <cols>
    <col min="1" max="1" width="5.25" customWidth="1"/>
    <col min="2" max="2" width="7.125" customWidth="1"/>
    <col min="3" max="3" width="15.875" customWidth="1"/>
    <col min="4" max="4" width="9" customWidth="1"/>
    <col min="6" max="6" width="5.25" bestFit="1" customWidth="1"/>
    <col min="8" max="8" width="16.75" bestFit="1" customWidth="1"/>
    <col min="10" max="10" width="5.25" bestFit="1" customWidth="1"/>
    <col min="12" max="12" width="16.75" bestFit="1" customWidth="1"/>
  </cols>
  <sheetData>
    <row r="1" spans="1:13">
      <c r="A1" s="84" t="s">
        <v>84</v>
      </c>
      <c r="B1" s="85" t="s">
        <v>52</v>
      </c>
      <c r="C1" s="86" t="s">
        <v>53</v>
      </c>
      <c r="D1" s="86" t="s">
        <v>294</v>
      </c>
    </row>
    <row r="2" spans="1:13">
      <c r="A2" s="62" t="s">
        <v>51</v>
      </c>
      <c r="B2" s="76">
        <v>1</v>
      </c>
      <c r="C2" s="77" t="s">
        <v>54</v>
      </c>
      <c r="D2" s="77">
        <v>1</v>
      </c>
      <c r="F2" t="s">
        <v>1426</v>
      </c>
      <c r="J2" t="s">
        <v>1426</v>
      </c>
    </row>
    <row r="3" spans="1:13">
      <c r="A3" s="62" t="s">
        <v>51</v>
      </c>
      <c r="B3" s="78">
        <v>2</v>
      </c>
      <c r="C3" s="79" t="s">
        <v>55</v>
      </c>
      <c r="D3" s="79">
        <v>2</v>
      </c>
      <c r="F3">
        <v>1</v>
      </c>
      <c r="G3" s="78">
        <v>2</v>
      </c>
      <c r="H3" s="79" t="s">
        <v>55</v>
      </c>
      <c r="I3" s="78">
        <v>2</v>
      </c>
      <c r="J3">
        <v>1</v>
      </c>
      <c r="K3" s="71">
        <v>22</v>
      </c>
      <c r="L3" s="72" t="s">
        <v>55</v>
      </c>
      <c r="M3" s="71">
        <v>22</v>
      </c>
    </row>
    <row r="4" spans="1:13">
      <c r="A4" s="62" t="s">
        <v>51</v>
      </c>
      <c r="B4" s="78">
        <v>3</v>
      </c>
      <c r="C4" s="79" t="s">
        <v>56</v>
      </c>
      <c r="D4" s="79">
        <v>3</v>
      </c>
      <c r="F4">
        <v>1</v>
      </c>
      <c r="G4" s="78">
        <v>3</v>
      </c>
      <c r="H4" s="79" t="s">
        <v>56</v>
      </c>
      <c r="I4" s="78">
        <v>3</v>
      </c>
      <c r="J4">
        <v>1</v>
      </c>
      <c r="K4" s="69">
        <v>23</v>
      </c>
      <c r="L4" s="72" t="s">
        <v>56</v>
      </c>
      <c r="M4" s="69">
        <v>23</v>
      </c>
    </row>
    <row r="5" spans="1:13">
      <c r="A5" s="62" t="s">
        <v>51</v>
      </c>
      <c r="B5" s="78">
        <v>4</v>
      </c>
      <c r="C5" s="79" t="s">
        <v>69</v>
      </c>
      <c r="D5" s="79">
        <v>4</v>
      </c>
      <c r="F5">
        <v>1</v>
      </c>
      <c r="G5" s="78">
        <v>5</v>
      </c>
      <c r="H5" s="79" t="s">
        <v>57</v>
      </c>
      <c r="I5" s="78">
        <v>5</v>
      </c>
      <c r="J5">
        <v>1</v>
      </c>
      <c r="K5" s="71">
        <v>25</v>
      </c>
      <c r="L5" s="72" t="s">
        <v>57</v>
      </c>
      <c r="M5" s="71">
        <v>25</v>
      </c>
    </row>
    <row r="6" spans="1:13">
      <c r="A6" s="62" t="s">
        <v>51</v>
      </c>
      <c r="B6" s="78">
        <v>5</v>
      </c>
      <c r="C6" s="79" t="s">
        <v>57</v>
      </c>
      <c r="D6" s="79">
        <v>5</v>
      </c>
      <c r="F6">
        <v>1</v>
      </c>
      <c r="G6" s="78">
        <v>6</v>
      </c>
      <c r="H6" s="79" t="s">
        <v>58</v>
      </c>
      <c r="I6" s="78">
        <v>6</v>
      </c>
      <c r="J6">
        <v>1</v>
      </c>
      <c r="K6" s="71">
        <v>27</v>
      </c>
      <c r="L6" s="72" t="s">
        <v>59</v>
      </c>
      <c r="M6" s="71">
        <v>27</v>
      </c>
    </row>
    <row r="7" spans="1:13">
      <c r="A7" s="62" t="s">
        <v>51</v>
      </c>
      <c r="B7" s="78">
        <v>6</v>
      </c>
      <c r="C7" s="79" t="s">
        <v>58</v>
      </c>
      <c r="D7" s="79">
        <v>6</v>
      </c>
      <c r="F7">
        <v>1</v>
      </c>
      <c r="G7" s="78">
        <v>7</v>
      </c>
      <c r="H7" s="79" t="s">
        <v>59</v>
      </c>
      <c r="I7" s="78">
        <v>7</v>
      </c>
      <c r="J7">
        <v>1</v>
      </c>
      <c r="K7" s="69">
        <v>28</v>
      </c>
      <c r="L7" s="72" t="s">
        <v>61</v>
      </c>
      <c r="M7" s="69">
        <v>28</v>
      </c>
    </row>
    <row r="8" spans="1:13">
      <c r="A8" s="62" t="s">
        <v>51</v>
      </c>
      <c r="B8" s="78">
        <v>7</v>
      </c>
      <c r="C8" s="79" t="s">
        <v>59</v>
      </c>
      <c r="D8" s="79">
        <v>7</v>
      </c>
      <c r="F8">
        <v>1</v>
      </c>
      <c r="G8" s="78">
        <v>9</v>
      </c>
      <c r="H8" s="79" t="s">
        <v>73</v>
      </c>
      <c r="I8" s="78">
        <v>9</v>
      </c>
      <c r="J8">
        <v>1</v>
      </c>
      <c r="K8" s="71">
        <v>29</v>
      </c>
      <c r="L8" s="72" t="s">
        <v>68</v>
      </c>
      <c r="M8" s="71">
        <v>29</v>
      </c>
    </row>
    <row r="9" spans="1:13">
      <c r="A9" s="62" t="s">
        <v>51</v>
      </c>
      <c r="B9" s="78">
        <v>8</v>
      </c>
      <c r="C9" s="79" t="s">
        <v>60</v>
      </c>
      <c r="D9" s="79">
        <v>8</v>
      </c>
      <c r="F9">
        <v>1</v>
      </c>
      <c r="G9" s="78">
        <v>10</v>
      </c>
      <c r="H9" s="79" t="s">
        <v>62</v>
      </c>
      <c r="I9" s="78">
        <v>10</v>
      </c>
      <c r="J9">
        <v>1</v>
      </c>
      <c r="K9" s="69">
        <v>30</v>
      </c>
      <c r="L9" s="72" t="s">
        <v>64</v>
      </c>
      <c r="M9" s="69">
        <v>30</v>
      </c>
    </row>
    <row r="10" spans="1:13">
      <c r="A10" s="62" t="s">
        <v>51</v>
      </c>
      <c r="B10" s="78">
        <v>9</v>
      </c>
      <c r="C10" s="79" t="s">
        <v>73</v>
      </c>
      <c r="D10" s="79">
        <v>9</v>
      </c>
      <c r="F10">
        <v>1</v>
      </c>
      <c r="G10" s="78">
        <v>11</v>
      </c>
      <c r="H10" s="79" t="s">
        <v>63</v>
      </c>
      <c r="I10" s="78">
        <v>11</v>
      </c>
      <c r="J10">
        <v>1</v>
      </c>
      <c r="K10" s="71">
        <v>31</v>
      </c>
      <c r="L10" s="72" t="s">
        <v>1406</v>
      </c>
      <c r="M10" s="71">
        <v>31</v>
      </c>
    </row>
    <row r="11" spans="1:13">
      <c r="A11" s="62" t="s">
        <v>51</v>
      </c>
      <c r="B11" s="78">
        <v>10</v>
      </c>
      <c r="C11" s="79" t="s">
        <v>62</v>
      </c>
      <c r="D11" s="79">
        <v>10</v>
      </c>
      <c r="F11">
        <v>1</v>
      </c>
      <c r="G11" s="78">
        <v>12</v>
      </c>
      <c r="H11" s="79" t="s">
        <v>64</v>
      </c>
      <c r="I11" s="78">
        <v>12</v>
      </c>
      <c r="J11">
        <v>1</v>
      </c>
      <c r="K11" s="71">
        <v>35</v>
      </c>
      <c r="L11" s="73" t="s">
        <v>75</v>
      </c>
      <c r="M11" s="71">
        <v>35</v>
      </c>
    </row>
    <row r="12" spans="1:13">
      <c r="A12" s="62" t="s">
        <v>51</v>
      </c>
      <c r="B12" s="78">
        <v>11</v>
      </c>
      <c r="C12" s="79" t="s">
        <v>63</v>
      </c>
      <c r="D12" s="79">
        <v>11</v>
      </c>
      <c r="F12">
        <v>1</v>
      </c>
      <c r="G12" s="78">
        <v>13</v>
      </c>
      <c r="H12" s="79" t="s">
        <v>65</v>
      </c>
      <c r="I12" s="78">
        <v>13</v>
      </c>
      <c r="J12">
        <v>1</v>
      </c>
      <c r="K12" s="69">
        <v>36</v>
      </c>
      <c r="L12" s="72" t="s">
        <v>66</v>
      </c>
      <c r="M12" s="69">
        <v>36</v>
      </c>
    </row>
    <row r="13" spans="1:13">
      <c r="A13" s="62" t="s">
        <v>51</v>
      </c>
      <c r="B13" s="78">
        <v>12</v>
      </c>
      <c r="C13" s="79" t="s">
        <v>64</v>
      </c>
      <c r="D13" s="79">
        <v>12</v>
      </c>
      <c r="F13">
        <v>1</v>
      </c>
      <c r="G13" s="78">
        <v>17</v>
      </c>
      <c r="H13" s="80" t="s">
        <v>75</v>
      </c>
      <c r="I13" s="78">
        <v>17</v>
      </c>
      <c r="J13">
        <v>1</v>
      </c>
      <c r="K13" s="74">
        <v>38</v>
      </c>
      <c r="L13" s="75" t="s">
        <v>72</v>
      </c>
      <c r="M13" s="74">
        <v>38</v>
      </c>
    </row>
    <row r="14" spans="1:13">
      <c r="A14" s="62" t="s">
        <v>51</v>
      </c>
      <c r="B14" s="78">
        <v>13</v>
      </c>
      <c r="C14" s="79" t="s">
        <v>65</v>
      </c>
      <c r="D14" s="79">
        <v>13</v>
      </c>
      <c r="F14">
        <v>1</v>
      </c>
      <c r="G14" s="78">
        <v>18</v>
      </c>
      <c r="H14" s="79" t="s">
        <v>66</v>
      </c>
      <c r="I14" s="78">
        <v>18</v>
      </c>
    </row>
    <row r="15" spans="1:13">
      <c r="A15" s="62" t="s">
        <v>51</v>
      </c>
      <c r="B15" s="78">
        <v>14</v>
      </c>
      <c r="C15" s="79" t="s">
        <v>70</v>
      </c>
      <c r="D15" s="79">
        <v>14</v>
      </c>
      <c r="F15">
        <v>1</v>
      </c>
      <c r="G15" s="82">
        <v>20</v>
      </c>
      <c r="H15" s="83" t="s">
        <v>72</v>
      </c>
      <c r="I15" s="82">
        <v>20</v>
      </c>
    </row>
    <row r="16" spans="1:13">
      <c r="A16" s="62" t="s">
        <v>51</v>
      </c>
      <c r="B16" s="78">
        <v>15</v>
      </c>
      <c r="C16" s="79" t="s">
        <v>71</v>
      </c>
      <c r="D16" s="79">
        <v>15</v>
      </c>
    </row>
    <row r="17" spans="1:4">
      <c r="A17" s="62" t="s">
        <v>51</v>
      </c>
      <c r="B17" s="78">
        <v>16</v>
      </c>
      <c r="C17" s="79" t="s">
        <v>74</v>
      </c>
      <c r="D17" s="79">
        <v>16</v>
      </c>
    </row>
    <row r="18" spans="1:4">
      <c r="A18" s="62" t="s">
        <v>51</v>
      </c>
      <c r="B18" s="78">
        <v>17</v>
      </c>
      <c r="C18" s="80" t="s">
        <v>75</v>
      </c>
      <c r="D18" s="79">
        <v>17</v>
      </c>
    </row>
    <row r="19" spans="1:4">
      <c r="A19" s="62" t="s">
        <v>51</v>
      </c>
      <c r="B19" s="78">
        <v>18</v>
      </c>
      <c r="C19" s="79" t="s">
        <v>66</v>
      </c>
      <c r="D19" s="79">
        <v>18</v>
      </c>
    </row>
    <row r="20" spans="1:4">
      <c r="A20" s="62" t="s">
        <v>51</v>
      </c>
      <c r="B20" s="78">
        <v>19</v>
      </c>
      <c r="C20" s="80" t="s">
        <v>1375</v>
      </c>
      <c r="D20" s="79">
        <v>19</v>
      </c>
    </row>
    <row r="21" spans="1:4">
      <c r="A21" s="81" t="s">
        <v>51</v>
      </c>
      <c r="B21" s="82">
        <v>20</v>
      </c>
      <c r="C21" s="83" t="s">
        <v>72</v>
      </c>
      <c r="D21" s="83">
        <v>20</v>
      </c>
    </row>
    <row r="22" spans="1:4">
      <c r="A22" s="94" t="s">
        <v>51</v>
      </c>
      <c r="B22" s="95">
        <v>39</v>
      </c>
      <c r="C22" s="96" t="s">
        <v>1376</v>
      </c>
      <c r="D22" s="96">
        <v>39</v>
      </c>
    </row>
    <row r="23" spans="1:4">
      <c r="A23" s="97" t="s">
        <v>51</v>
      </c>
      <c r="B23" s="60">
        <v>40</v>
      </c>
      <c r="C23" s="61" t="s">
        <v>1377</v>
      </c>
      <c r="D23" s="61">
        <v>40</v>
      </c>
    </row>
    <row r="24" spans="1:4">
      <c r="A24" s="97" t="s">
        <v>51</v>
      </c>
      <c r="B24" s="60">
        <v>41</v>
      </c>
      <c r="C24" s="61" t="s">
        <v>77</v>
      </c>
      <c r="D24" s="61">
        <v>41</v>
      </c>
    </row>
    <row r="25" spans="1:4">
      <c r="A25" s="97" t="s">
        <v>51</v>
      </c>
      <c r="B25" s="60">
        <v>42</v>
      </c>
      <c r="C25" s="61" t="s">
        <v>78</v>
      </c>
      <c r="D25" s="61">
        <v>42</v>
      </c>
    </row>
    <row r="26" spans="1:4">
      <c r="A26" s="97" t="s">
        <v>51</v>
      </c>
      <c r="B26" s="60">
        <v>43</v>
      </c>
      <c r="C26" s="61" t="s">
        <v>79</v>
      </c>
      <c r="D26" s="61">
        <v>43</v>
      </c>
    </row>
    <row r="27" spans="1:4">
      <c r="A27" s="97" t="s">
        <v>51</v>
      </c>
      <c r="B27" s="60">
        <v>44</v>
      </c>
      <c r="C27" s="61" t="s">
        <v>80</v>
      </c>
      <c r="D27" s="61">
        <v>44</v>
      </c>
    </row>
    <row r="28" spans="1:4">
      <c r="A28" s="97" t="s">
        <v>51</v>
      </c>
      <c r="B28" s="60">
        <v>45</v>
      </c>
      <c r="C28" s="61" t="s">
        <v>81</v>
      </c>
      <c r="D28" s="61">
        <v>45</v>
      </c>
    </row>
    <row r="29" spans="1:4" ht="19.5" thickBot="1">
      <c r="A29" s="98" t="s">
        <v>51</v>
      </c>
      <c r="B29" s="99">
        <v>46</v>
      </c>
      <c r="C29" s="100" t="s">
        <v>82</v>
      </c>
      <c r="D29" s="100">
        <v>46</v>
      </c>
    </row>
    <row r="30" spans="1:4" ht="19.5" thickTop="1">
      <c r="A30" s="63" t="s">
        <v>67</v>
      </c>
      <c r="B30" s="69">
        <v>21</v>
      </c>
      <c r="C30" s="70" t="s">
        <v>54</v>
      </c>
      <c r="D30" s="70">
        <v>21</v>
      </c>
    </row>
    <row r="31" spans="1:4">
      <c r="A31" s="63" t="s">
        <v>67</v>
      </c>
      <c r="B31" s="71">
        <v>22</v>
      </c>
      <c r="C31" s="72" t="s">
        <v>55</v>
      </c>
      <c r="D31" s="72">
        <v>22</v>
      </c>
    </row>
    <row r="32" spans="1:4">
      <c r="A32" s="63" t="s">
        <v>67</v>
      </c>
      <c r="B32" s="69">
        <v>23</v>
      </c>
      <c r="C32" s="72" t="s">
        <v>56</v>
      </c>
      <c r="D32" s="70">
        <v>23</v>
      </c>
    </row>
    <row r="33" spans="1:4">
      <c r="A33" s="63" t="s">
        <v>67</v>
      </c>
      <c r="B33" s="69">
        <v>24</v>
      </c>
      <c r="C33" s="72" t="s">
        <v>69</v>
      </c>
      <c r="D33" s="70">
        <v>24</v>
      </c>
    </row>
    <row r="34" spans="1:4">
      <c r="A34" s="63" t="s">
        <v>67</v>
      </c>
      <c r="B34" s="71">
        <v>25</v>
      </c>
      <c r="C34" s="72" t="s">
        <v>57</v>
      </c>
      <c r="D34" s="72">
        <v>25</v>
      </c>
    </row>
    <row r="35" spans="1:4">
      <c r="A35" s="63" t="s">
        <v>67</v>
      </c>
      <c r="B35" s="69">
        <v>26</v>
      </c>
      <c r="C35" s="72" t="s">
        <v>76</v>
      </c>
      <c r="D35" s="70">
        <v>26</v>
      </c>
    </row>
    <row r="36" spans="1:4">
      <c r="A36" s="63" t="s">
        <v>67</v>
      </c>
      <c r="B36" s="71">
        <v>27</v>
      </c>
      <c r="C36" s="72" t="s">
        <v>59</v>
      </c>
      <c r="D36" s="72">
        <v>27</v>
      </c>
    </row>
    <row r="37" spans="1:4">
      <c r="A37" s="63" t="s">
        <v>67</v>
      </c>
      <c r="B37" s="69">
        <v>28</v>
      </c>
      <c r="C37" s="72" t="s">
        <v>61</v>
      </c>
      <c r="D37" s="70">
        <v>28</v>
      </c>
    </row>
    <row r="38" spans="1:4">
      <c r="A38" s="63" t="s">
        <v>67</v>
      </c>
      <c r="B38" s="71">
        <v>29</v>
      </c>
      <c r="C38" s="72" t="s">
        <v>68</v>
      </c>
      <c r="D38" s="72">
        <v>29</v>
      </c>
    </row>
    <row r="39" spans="1:4">
      <c r="A39" s="63" t="s">
        <v>67</v>
      </c>
      <c r="B39" s="69">
        <v>30</v>
      </c>
      <c r="C39" s="72" t="s">
        <v>64</v>
      </c>
      <c r="D39" s="70">
        <v>30</v>
      </c>
    </row>
    <row r="40" spans="1:4">
      <c r="A40" s="63" t="s">
        <v>67</v>
      </c>
      <c r="B40" s="71">
        <v>31</v>
      </c>
      <c r="C40" s="72" t="s">
        <v>1406</v>
      </c>
      <c r="D40" s="72">
        <v>31</v>
      </c>
    </row>
    <row r="41" spans="1:4">
      <c r="A41" s="63" t="s">
        <v>67</v>
      </c>
      <c r="B41" s="69">
        <v>32</v>
      </c>
      <c r="C41" s="72" t="s">
        <v>70</v>
      </c>
      <c r="D41" s="70">
        <v>32</v>
      </c>
    </row>
    <row r="42" spans="1:4">
      <c r="A42" s="63" t="s">
        <v>67</v>
      </c>
      <c r="B42" s="71">
        <v>33</v>
      </c>
      <c r="C42" s="72" t="s">
        <v>71</v>
      </c>
      <c r="D42" s="72">
        <v>33</v>
      </c>
    </row>
    <row r="43" spans="1:4">
      <c r="A43" s="63" t="s">
        <v>67</v>
      </c>
      <c r="B43" s="69">
        <v>34</v>
      </c>
      <c r="C43" s="72" t="s">
        <v>74</v>
      </c>
      <c r="D43" s="70">
        <v>34</v>
      </c>
    </row>
    <row r="44" spans="1:4">
      <c r="A44" s="63" t="s">
        <v>67</v>
      </c>
      <c r="B44" s="71">
        <v>35</v>
      </c>
      <c r="C44" s="73" t="s">
        <v>75</v>
      </c>
      <c r="D44" s="72">
        <v>35</v>
      </c>
    </row>
    <row r="45" spans="1:4">
      <c r="A45" s="63" t="s">
        <v>67</v>
      </c>
      <c r="B45" s="69">
        <v>36</v>
      </c>
      <c r="C45" s="72" t="s">
        <v>66</v>
      </c>
      <c r="D45" s="70">
        <v>36</v>
      </c>
    </row>
    <row r="46" spans="1:4">
      <c r="A46" s="63" t="s">
        <v>67</v>
      </c>
      <c r="B46" s="71">
        <v>37</v>
      </c>
      <c r="C46" s="73" t="s">
        <v>1375</v>
      </c>
      <c r="D46" s="72">
        <v>37</v>
      </c>
    </row>
    <row r="47" spans="1:4">
      <c r="A47" s="66" t="s">
        <v>67</v>
      </c>
      <c r="B47" s="74">
        <v>38</v>
      </c>
      <c r="C47" s="75" t="s">
        <v>72</v>
      </c>
      <c r="D47" s="75">
        <v>38</v>
      </c>
    </row>
    <row r="48" spans="1:4">
      <c r="A48" s="63" t="s">
        <v>67</v>
      </c>
      <c r="B48" s="64">
        <v>47</v>
      </c>
      <c r="C48" s="65" t="s">
        <v>1376</v>
      </c>
      <c r="D48" s="65">
        <v>47</v>
      </c>
    </row>
    <row r="49" spans="1:4">
      <c r="A49" s="63" t="s">
        <v>67</v>
      </c>
      <c r="B49" s="64">
        <v>48</v>
      </c>
      <c r="C49" s="65" t="s">
        <v>1378</v>
      </c>
      <c r="D49" s="65">
        <v>48</v>
      </c>
    </row>
    <row r="50" spans="1:4">
      <c r="A50" s="63" t="s">
        <v>67</v>
      </c>
      <c r="B50" s="64">
        <v>49</v>
      </c>
      <c r="C50" s="65" t="s">
        <v>77</v>
      </c>
      <c r="D50" s="65">
        <v>49</v>
      </c>
    </row>
    <row r="51" spans="1:4">
      <c r="A51" s="63" t="s">
        <v>67</v>
      </c>
      <c r="B51" s="64">
        <v>50</v>
      </c>
      <c r="C51" s="65" t="s">
        <v>78</v>
      </c>
      <c r="D51" s="65">
        <v>50</v>
      </c>
    </row>
    <row r="52" spans="1:4">
      <c r="A52" s="63" t="s">
        <v>67</v>
      </c>
      <c r="B52" s="64">
        <v>51</v>
      </c>
      <c r="C52" s="65" t="s">
        <v>83</v>
      </c>
      <c r="D52" s="65">
        <v>51</v>
      </c>
    </row>
    <row r="53" spans="1:4">
      <c r="A53" s="63" t="s">
        <v>67</v>
      </c>
      <c r="B53" s="64">
        <v>52</v>
      </c>
      <c r="C53" s="65" t="s">
        <v>80</v>
      </c>
      <c r="D53" s="65">
        <v>52</v>
      </c>
    </row>
    <row r="54" spans="1:4">
      <c r="A54" s="63" t="s">
        <v>67</v>
      </c>
      <c r="B54" s="64">
        <v>53</v>
      </c>
      <c r="C54" s="65" t="s">
        <v>81</v>
      </c>
      <c r="D54" s="65">
        <v>53</v>
      </c>
    </row>
    <row r="55" spans="1:4">
      <c r="A55" s="63" t="s">
        <v>67</v>
      </c>
      <c r="B55" s="64">
        <v>54</v>
      </c>
      <c r="C55" s="65" t="s">
        <v>82</v>
      </c>
      <c r="D55" s="65">
        <v>54</v>
      </c>
    </row>
    <row r="56" spans="1:4">
      <c r="A56" s="66" t="s">
        <v>67</v>
      </c>
      <c r="B56" s="67">
        <v>55</v>
      </c>
      <c r="C56" s="68" t="s">
        <v>1417</v>
      </c>
      <c r="D56" s="68">
        <v>55</v>
      </c>
    </row>
    <row r="57" spans="1:4" ht="19.5" thickBot="1">
      <c r="A57" s="98" t="s">
        <v>51</v>
      </c>
      <c r="B57" s="99">
        <v>56</v>
      </c>
      <c r="C57" s="100" t="s">
        <v>1425</v>
      </c>
      <c r="D57" s="100">
        <v>56</v>
      </c>
    </row>
    <row r="58" spans="1:4" ht="19.5" thickTop="1">
      <c r="A58" s="66" t="s">
        <v>67</v>
      </c>
      <c r="B58" s="67">
        <v>57</v>
      </c>
      <c r="C58" s="68" t="s">
        <v>1425</v>
      </c>
      <c r="D58" s="68">
        <v>57</v>
      </c>
    </row>
  </sheetData>
  <sortState xmlns:xlrd2="http://schemas.microsoft.com/office/spreadsheetml/2017/richdata2" ref="J3:M15">
    <sortCondition ref="J3:J15"/>
    <sortCondition ref="K3:K15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はじめに①</vt:lpstr>
      <vt:lpstr>大会要項</vt:lpstr>
      <vt:lpstr>競技日程予定</vt:lpstr>
      <vt:lpstr>男子登録②</vt:lpstr>
      <vt:lpstr>女子登録②</vt:lpstr>
      <vt:lpstr>入力シート③</vt:lpstr>
      <vt:lpstr>一覧印刷⑤</vt:lpstr>
      <vt:lpstr>NANS </vt:lpstr>
      <vt:lpstr>種目</vt:lpstr>
      <vt:lpstr>所属</vt:lpstr>
      <vt:lpstr>はじめに①!Print_Area</vt:lpstr>
      <vt:lpstr>一覧印刷⑤!Print_Titles</vt:lpstr>
      <vt:lpstr>入力シート③!Print_Titles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隅坂道昭</dc:creator>
  <cp:lastModifiedBy>道昭 隅坂</cp:lastModifiedBy>
  <cp:lastPrinted>2025-04-20T07:06:24Z</cp:lastPrinted>
  <dcterms:created xsi:type="dcterms:W3CDTF">2023-03-16T05:43:14Z</dcterms:created>
  <dcterms:modified xsi:type="dcterms:W3CDTF">2026-03-19T06:31:50Z</dcterms:modified>
</cp:coreProperties>
</file>