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陸上競技資料\TFすみさｎ\2024資料\大会資料2024\R6⑱近隣\"/>
    </mc:Choice>
  </mc:AlternateContent>
  <xr:revisionPtr revIDLastSave="0" documentId="13_ncr:1_{0D9E98E6-F096-4D0C-B92E-EA51DD4048A7}" xr6:coauthVersionLast="47" xr6:coauthVersionMax="47" xr10:uidLastSave="{00000000-0000-0000-0000-000000000000}"/>
  <bookViews>
    <workbookView xWindow="-120" yWindow="-120" windowWidth="20730" windowHeight="11040" tabRatio="764" xr2:uid="{1997527C-9507-46E0-8624-C2447AF7C499}"/>
  </bookViews>
  <sheets>
    <sheet name="はじめに①" sheetId="3" r:id="rId1"/>
    <sheet name="大会要項" sheetId="11" r:id="rId2"/>
    <sheet name="前回競技日程" sheetId="10" r:id="rId3"/>
    <sheet name="男子登録②" sheetId="1" r:id="rId4"/>
    <sheet name="女子登録②" sheetId="2" r:id="rId5"/>
    <sheet name="入力シート③" sheetId="4" r:id="rId6"/>
    <sheet name="一覧印刷" sheetId="8" r:id="rId7"/>
    <sheet name="NANS" sheetId="5" state="hidden" r:id="rId8"/>
    <sheet name="種目" sheetId="6" state="hidden" r:id="rId9"/>
    <sheet name="所属" sheetId="7" state="hidden" r:id="rId10"/>
  </sheets>
  <externalReferences>
    <externalReference r:id="rId11"/>
  </externalReferences>
  <definedNames>
    <definedName name="_xlnm._FilterDatabase" localSheetId="0" hidden="1">[1]リスト資料!$D$1:$I$1</definedName>
    <definedName name="_xlnm._FilterDatabase" localSheetId="9" hidden="1">所属!$F$1:$J$1</definedName>
    <definedName name="_xlnm.Print_Area" localSheetId="0">はじめに①!$B$1:$F$52</definedName>
    <definedName name="_xlnm.Print_Titles" localSheetId="6">一覧印刷!$6:$6</definedName>
    <definedName name="_xlnm.Print_Titles" localSheetId="5">入力シート③!$10:$11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5" l="1"/>
  <c r="T1" i="5"/>
  <c r="S1" i="5"/>
  <c r="Q2" i="5"/>
  <c r="P2" i="5"/>
  <c r="O2" i="5"/>
  <c r="Q1" i="5"/>
  <c r="P1" i="5"/>
  <c r="O1" i="5"/>
  <c r="B18" i="3"/>
  <c r="R1" i="5" s="1"/>
  <c r="B14" i="3"/>
  <c r="N2" i="5" s="1"/>
  <c r="B10" i="3"/>
  <c r="N1" i="5" s="1"/>
  <c r="D5" i="3"/>
  <c r="F8" i="8"/>
  <c r="E8" i="8"/>
  <c r="D8" i="8"/>
  <c r="F7" i="8"/>
  <c r="E7" i="8"/>
  <c r="D7" i="8"/>
  <c r="B8" i="8"/>
  <c r="A8" i="8"/>
  <c r="C8" i="8"/>
  <c r="C7" i="8"/>
  <c r="B7" i="8"/>
  <c r="A7" i="8"/>
  <c r="L2" i="5" l="1"/>
  <c r="F2" i="5"/>
  <c r="C1" i="5"/>
  <c r="A1" i="5"/>
  <c r="A318" i="5" l="1"/>
  <c r="R318" i="5" s="1"/>
  <c r="G318" i="5"/>
  <c r="I318" i="5" s="1"/>
  <c r="S318" i="5"/>
  <c r="A319" i="5"/>
  <c r="R319" i="5" s="1"/>
  <c r="G319" i="5"/>
  <c r="S319" i="5"/>
  <c r="A320" i="5"/>
  <c r="R320" i="5" s="1"/>
  <c r="G320" i="5"/>
  <c r="I320" i="5" s="1"/>
  <c r="S320" i="5"/>
  <c r="A321" i="5"/>
  <c r="G321" i="5"/>
  <c r="I321" i="5" s="1"/>
  <c r="R321" i="5"/>
  <c r="S321" i="5"/>
  <c r="A322" i="5"/>
  <c r="R322" i="5" s="1"/>
  <c r="G322" i="5"/>
  <c r="I322" i="5" s="1"/>
  <c r="S322" i="5"/>
  <c r="A323" i="5"/>
  <c r="R323" i="5" s="1"/>
  <c r="G323" i="5"/>
  <c r="S323" i="5"/>
  <c r="A324" i="5"/>
  <c r="R324" i="5" s="1"/>
  <c r="G324" i="5"/>
  <c r="I324" i="5" s="1"/>
  <c r="S324" i="5"/>
  <c r="A325" i="5"/>
  <c r="R325" i="5" s="1"/>
  <c r="G325" i="5"/>
  <c r="I325" i="5" s="1"/>
  <c r="S325" i="5"/>
  <c r="A326" i="5"/>
  <c r="R326" i="5" s="1"/>
  <c r="G326" i="5"/>
  <c r="I326" i="5" s="1"/>
  <c r="S326" i="5"/>
  <c r="A327" i="5"/>
  <c r="R327" i="5" s="1"/>
  <c r="G327" i="5"/>
  <c r="S327" i="5"/>
  <c r="A328" i="5"/>
  <c r="R328" i="5" s="1"/>
  <c r="G328" i="5"/>
  <c r="I328" i="5"/>
  <c r="S328" i="5"/>
  <c r="A329" i="5"/>
  <c r="G329" i="5"/>
  <c r="I329" i="5" s="1"/>
  <c r="R329" i="5"/>
  <c r="S329" i="5"/>
  <c r="A330" i="5"/>
  <c r="R330" i="5" s="1"/>
  <c r="G330" i="5"/>
  <c r="I330" i="5" s="1"/>
  <c r="S330" i="5"/>
  <c r="A331" i="5"/>
  <c r="R331" i="5" s="1"/>
  <c r="G331" i="5"/>
  <c r="S331" i="5"/>
  <c r="A332" i="5"/>
  <c r="R332" i="5" s="1"/>
  <c r="G332" i="5"/>
  <c r="I332" i="5" s="1"/>
  <c r="S332" i="5"/>
  <c r="A333" i="5"/>
  <c r="G333" i="5"/>
  <c r="I333" i="5" s="1"/>
  <c r="R333" i="5"/>
  <c r="S333" i="5"/>
  <c r="A334" i="5"/>
  <c r="R334" i="5" s="1"/>
  <c r="G334" i="5"/>
  <c r="I334" i="5" s="1"/>
  <c r="S334" i="5"/>
  <c r="A335" i="5"/>
  <c r="R335" i="5" s="1"/>
  <c r="G335" i="5"/>
  <c r="S335" i="5"/>
  <c r="A336" i="5"/>
  <c r="R336" i="5" s="1"/>
  <c r="G336" i="5"/>
  <c r="I336" i="5"/>
  <c r="S336" i="5"/>
  <c r="A337" i="5"/>
  <c r="G337" i="5"/>
  <c r="I337" i="5" s="1"/>
  <c r="R337" i="5"/>
  <c r="S337" i="5"/>
  <c r="A338" i="5"/>
  <c r="R338" i="5" s="1"/>
  <c r="G338" i="5"/>
  <c r="I338" i="5"/>
  <c r="S338" i="5"/>
  <c r="A339" i="5"/>
  <c r="R339" i="5" s="1"/>
  <c r="G339" i="5"/>
  <c r="S339" i="5"/>
  <c r="A340" i="5"/>
  <c r="R340" i="5" s="1"/>
  <c r="G340" i="5"/>
  <c r="I340" i="5" s="1"/>
  <c r="S340" i="5"/>
  <c r="A341" i="5"/>
  <c r="R341" i="5" s="1"/>
  <c r="G341" i="5"/>
  <c r="S341" i="5"/>
  <c r="A342" i="5"/>
  <c r="R342" i="5" s="1"/>
  <c r="G342" i="5"/>
  <c r="I342" i="5" s="1"/>
  <c r="S342" i="5"/>
  <c r="A343" i="5"/>
  <c r="R343" i="5" s="1"/>
  <c r="G343" i="5"/>
  <c r="S343" i="5"/>
  <c r="A344" i="5"/>
  <c r="R344" i="5" s="1"/>
  <c r="G344" i="5"/>
  <c r="I344" i="5"/>
  <c r="S344" i="5"/>
  <c r="A345" i="5"/>
  <c r="R345" i="5" s="1"/>
  <c r="G345" i="5"/>
  <c r="S345" i="5"/>
  <c r="A346" i="5"/>
  <c r="R346" i="5" s="1"/>
  <c r="G346" i="5"/>
  <c r="I346" i="5"/>
  <c r="S346" i="5"/>
  <c r="A347" i="5"/>
  <c r="R347" i="5" s="1"/>
  <c r="G347" i="5"/>
  <c r="S347" i="5"/>
  <c r="A348" i="5"/>
  <c r="R348" i="5" s="1"/>
  <c r="G348" i="5"/>
  <c r="I348" i="5"/>
  <c r="S348" i="5"/>
  <c r="A349" i="5"/>
  <c r="G349" i="5"/>
  <c r="R349" i="5"/>
  <c r="S349" i="5"/>
  <c r="A350" i="5"/>
  <c r="R350" i="5" s="1"/>
  <c r="G350" i="5"/>
  <c r="I350" i="5"/>
  <c r="S350" i="5"/>
  <c r="A351" i="5"/>
  <c r="R351" i="5" s="1"/>
  <c r="G351" i="5"/>
  <c r="S351" i="5"/>
  <c r="A352" i="5"/>
  <c r="G352" i="5"/>
  <c r="I352" i="5"/>
  <c r="R352" i="5"/>
  <c r="S352" i="5"/>
  <c r="A353" i="5"/>
  <c r="G353" i="5"/>
  <c r="R353" i="5"/>
  <c r="S353" i="5"/>
  <c r="A354" i="5"/>
  <c r="R354" i="5" s="1"/>
  <c r="G354" i="5"/>
  <c r="I354" i="5"/>
  <c r="S354" i="5"/>
  <c r="A355" i="5"/>
  <c r="R355" i="5" s="1"/>
  <c r="G355" i="5"/>
  <c r="S355" i="5"/>
  <c r="A356" i="5"/>
  <c r="G356" i="5"/>
  <c r="I356" i="5"/>
  <c r="R356" i="5"/>
  <c r="S356" i="5"/>
  <c r="A357" i="5"/>
  <c r="G357" i="5"/>
  <c r="R357" i="5"/>
  <c r="S357" i="5"/>
  <c r="A358" i="5"/>
  <c r="R358" i="5" s="1"/>
  <c r="G358" i="5"/>
  <c r="I358" i="5"/>
  <c r="S358" i="5"/>
  <c r="A359" i="5"/>
  <c r="R359" i="5" s="1"/>
  <c r="G359" i="5"/>
  <c r="S359" i="5"/>
  <c r="A360" i="5"/>
  <c r="G360" i="5"/>
  <c r="I360" i="5"/>
  <c r="R360" i="5"/>
  <c r="S360" i="5"/>
  <c r="A361" i="5"/>
  <c r="G361" i="5"/>
  <c r="R361" i="5"/>
  <c r="S361" i="5"/>
  <c r="A362" i="5"/>
  <c r="R362" i="5" s="1"/>
  <c r="G362" i="5"/>
  <c r="I362" i="5"/>
  <c r="S362" i="5"/>
  <c r="A363" i="5"/>
  <c r="R363" i="5" s="1"/>
  <c r="G363" i="5"/>
  <c r="S363" i="5"/>
  <c r="A364" i="5"/>
  <c r="G364" i="5"/>
  <c r="I364" i="5"/>
  <c r="R364" i="5"/>
  <c r="S364" i="5"/>
  <c r="A365" i="5"/>
  <c r="G365" i="5"/>
  <c r="I365" i="5"/>
  <c r="R365" i="5"/>
  <c r="S365" i="5"/>
  <c r="A366" i="5"/>
  <c r="R366" i="5" s="1"/>
  <c r="G366" i="5"/>
  <c r="S366" i="5"/>
  <c r="A367" i="5"/>
  <c r="R367" i="5" s="1"/>
  <c r="G367" i="5"/>
  <c r="I367" i="5"/>
  <c r="S367" i="5"/>
  <c r="A368" i="5"/>
  <c r="G368" i="5"/>
  <c r="I368" i="5"/>
  <c r="R368" i="5"/>
  <c r="S368" i="5"/>
  <c r="A369" i="5"/>
  <c r="G369" i="5"/>
  <c r="I369" i="5"/>
  <c r="R369" i="5"/>
  <c r="S369" i="5"/>
  <c r="A370" i="5"/>
  <c r="R370" i="5" s="1"/>
  <c r="G370" i="5"/>
  <c r="S370" i="5"/>
  <c r="A371" i="5"/>
  <c r="R371" i="5" s="1"/>
  <c r="G371" i="5"/>
  <c r="I371" i="5"/>
  <c r="S371" i="5"/>
  <c r="A372" i="5"/>
  <c r="G372" i="5"/>
  <c r="R372" i="5"/>
  <c r="S372" i="5"/>
  <c r="A373" i="5"/>
  <c r="G373" i="5"/>
  <c r="R373" i="5"/>
  <c r="S373" i="5"/>
  <c r="A374" i="5"/>
  <c r="R374" i="5" s="1"/>
  <c r="G374" i="5"/>
  <c r="I374" i="5"/>
  <c r="S374" i="5"/>
  <c r="A375" i="5"/>
  <c r="R375" i="5" s="1"/>
  <c r="G375" i="5"/>
  <c r="I375" i="5"/>
  <c r="S375" i="5"/>
  <c r="A376" i="5"/>
  <c r="G376" i="5"/>
  <c r="I376" i="5"/>
  <c r="R376" i="5"/>
  <c r="S376" i="5"/>
  <c r="A377" i="5"/>
  <c r="G377" i="5"/>
  <c r="I377" i="5"/>
  <c r="R377" i="5"/>
  <c r="S377" i="5"/>
  <c r="A378" i="5"/>
  <c r="R378" i="5" s="1"/>
  <c r="G378" i="5"/>
  <c r="I378" i="5"/>
  <c r="S378" i="5"/>
  <c r="A379" i="5"/>
  <c r="R379" i="5" s="1"/>
  <c r="G379" i="5"/>
  <c r="S379" i="5"/>
  <c r="A380" i="5"/>
  <c r="R380" i="5" s="1"/>
  <c r="G380" i="5"/>
  <c r="I380" i="5"/>
  <c r="S380" i="5"/>
  <c r="A381" i="5"/>
  <c r="G381" i="5"/>
  <c r="I381" i="5"/>
  <c r="R381" i="5"/>
  <c r="S381" i="5"/>
  <c r="A382" i="5"/>
  <c r="R382" i="5" s="1"/>
  <c r="G382" i="5"/>
  <c r="S382" i="5"/>
  <c r="A383" i="5"/>
  <c r="R383" i="5" s="1"/>
  <c r="G383" i="5"/>
  <c r="I383" i="5"/>
  <c r="S383" i="5"/>
  <c r="A384" i="5"/>
  <c r="G384" i="5"/>
  <c r="I384" i="5"/>
  <c r="R384" i="5"/>
  <c r="S384" i="5"/>
  <c r="A385" i="5"/>
  <c r="R385" i="5" s="1"/>
  <c r="G385" i="5"/>
  <c r="I385" i="5"/>
  <c r="S385" i="5"/>
  <c r="A386" i="5"/>
  <c r="G386" i="5"/>
  <c r="I386" i="5"/>
  <c r="R386" i="5"/>
  <c r="S386" i="5"/>
  <c r="A387" i="5"/>
  <c r="G387" i="5"/>
  <c r="I387" i="5" s="1"/>
  <c r="R387" i="5"/>
  <c r="S387" i="5"/>
  <c r="A388" i="5"/>
  <c r="G388" i="5"/>
  <c r="R388" i="5"/>
  <c r="S388" i="5"/>
  <c r="A389" i="5"/>
  <c r="R389" i="5" s="1"/>
  <c r="G389" i="5"/>
  <c r="I389" i="5"/>
  <c r="S389" i="5"/>
  <c r="A390" i="5"/>
  <c r="G390" i="5"/>
  <c r="I390" i="5"/>
  <c r="R390" i="5"/>
  <c r="S390" i="5"/>
  <c r="A391" i="5"/>
  <c r="G391" i="5"/>
  <c r="I391" i="5" s="1"/>
  <c r="R391" i="5"/>
  <c r="S391" i="5"/>
  <c r="A392" i="5"/>
  <c r="G392" i="5"/>
  <c r="R392" i="5"/>
  <c r="S392" i="5"/>
  <c r="A393" i="5"/>
  <c r="R393" i="5" s="1"/>
  <c r="G393" i="5"/>
  <c r="I393" i="5"/>
  <c r="S393" i="5"/>
  <c r="A394" i="5"/>
  <c r="G394" i="5"/>
  <c r="I394" i="5"/>
  <c r="R394" i="5"/>
  <c r="S394" i="5"/>
  <c r="A395" i="5"/>
  <c r="G395" i="5"/>
  <c r="I395" i="5" s="1"/>
  <c r="R395" i="5"/>
  <c r="S395" i="5"/>
  <c r="A396" i="5"/>
  <c r="G396" i="5"/>
  <c r="R396" i="5"/>
  <c r="S396" i="5"/>
  <c r="A397" i="5"/>
  <c r="R397" i="5" s="1"/>
  <c r="G397" i="5"/>
  <c r="I397" i="5"/>
  <c r="S397" i="5"/>
  <c r="A398" i="5"/>
  <c r="G398" i="5"/>
  <c r="I398" i="5"/>
  <c r="R398" i="5"/>
  <c r="S398" i="5"/>
  <c r="A399" i="5"/>
  <c r="G399" i="5"/>
  <c r="I399" i="5" s="1"/>
  <c r="R399" i="5"/>
  <c r="S399" i="5"/>
  <c r="A400" i="5"/>
  <c r="G400" i="5"/>
  <c r="R400" i="5"/>
  <c r="S400" i="5"/>
  <c r="A401" i="5"/>
  <c r="R401" i="5" s="1"/>
  <c r="G401" i="5"/>
  <c r="I401" i="5"/>
  <c r="S401" i="5"/>
  <c r="A402" i="5"/>
  <c r="G402" i="5"/>
  <c r="I402" i="5"/>
  <c r="R402" i="5"/>
  <c r="S402" i="5"/>
  <c r="A403" i="5"/>
  <c r="G403" i="5"/>
  <c r="I403" i="5" s="1"/>
  <c r="R403" i="5"/>
  <c r="S403" i="5"/>
  <c r="A404" i="5"/>
  <c r="G404" i="5"/>
  <c r="R404" i="5"/>
  <c r="S404" i="5"/>
  <c r="A405" i="5"/>
  <c r="R405" i="5" s="1"/>
  <c r="G405" i="5"/>
  <c r="I405" i="5"/>
  <c r="S405" i="5"/>
  <c r="A406" i="5"/>
  <c r="G406" i="5"/>
  <c r="I406" i="5"/>
  <c r="R406" i="5"/>
  <c r="S406" i="5"/>
  <c r="A407" i="5"/>
  <c r="G407" i="5"/>
  <c r="I407" i="5" s="1"/>
  <c r="R407" i="5"/>
  <c r="S407" i="5"/>
  <c r="A408" i="5"/>
  <c r="G408" i="5"/>
  <c r="R408" i="5"/>
  <c r="S408" i="5"/>
  <c r="A409" i="5"/>
  <c r="R409" i="5" s="1"/>
  <c r="G409" i="5"/>
  <c r="I409" i="5"/>
  <c r="S409" i="5"/>
  <c r="A410" i="5"/>
  <c r="G410" i="5"/>
  <c r="I410" i="5"/>
  <c r="R410" i="5"/>
  <c r="S410" i="5"/>
  <c r="A411" i="5"/>
  <c r="G411" i="5"/>
  <c r="I411" i="5" s="1"/>
  <c r="R411" i="5"/>
  <c r="S411" i="5"/>
  <c r="A412" i="5"/>
  <c r="G412" i="5"/>
  <c r="R412" i="5"/>
  <c r="S412" i="5"/>
  <c r="A413" i="5"/>
  <c r="R413" i="5" s="1"/>
  <c r="G413" i="5"/>
  <c r="I413" i="5"/>
  <c r="S413" i="5"/>
  <c r="A414" i="5"/>
  <c r="G414" i="5"/>
  <c r="I414" i="5"/>
  <c r="R414" i="5"/>
  <c r="S414" i="5"/>
  <c r="A415" i="5"/>
  <c r="G415" i="5"/>
  <c r="I415" i="5" s="1"/>
  <c r="R415" i="5"/>
  <c r="S415" i="5"/>
  <c r="S317" i="5"/>
  <c r="A317" i="5"/>
  <c r="R317" i="5" s="1"/>
  <c r="G317"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216" i="5"/>
  <c r="S217" i="5"/>
  <c r="S218" i="5"/>
  <c r="S210" i="5"/>
  <c r="S316" i="5"/>
  <c r="G316" i="5"/>
  <c r="I316" i="5" s="1"/>
  <c r="A316" i="5"/>
  <c r="A211" i="5"/>
  <c r="R211" i="5" s="1"/>
  <c r="G211" i="5"/>
  <c r="A212" i="5"/>
  <c r="G212" i="5"/>
  <c r="R212" i="5"/>
  <c r="A213" i="5"/>
  <c r="G213" i="5"/>
  <c r="I213" i="5" s="1"/>
  <c r="R213" i="5"/>
  <c r="A214" i="5"/>
  <c r="R214" i="5" s="1"/>
  <c r="G214" i="5"/>
  <c r="I214" i="5" s="1"/>
  <c r="A215" i="5"/>
  <c r="R215" i="5" s="1"/>
  <c r="G215" i="5"/>
  <c r="I215" i="5"/>
  <c r="A216" i="5"/>
  <c r="R216" i="5" s="1"/>
  <c r="G216" i="5"/>
  <c r="A217" i="5"/>
  <c r="R217" i="5" s="1"/>
  <c r="G217" i="5"/>
  <c r="I217" i="5" s="1"/>
  <c r="A218" i="5"/>
  <c r="R218" i="5" s="1"/>
  <c r="G218" i="5"/>
  <c r="I218" i="5" s="1"/>
  <c r="A219" i="5"/>
  <c r="R219" i="5" s="1"/>
  <c r="G219" i="5"/>
  <c r="I219" i="5" s="1"/>
  <c r="A220" i="5"/>
  <c r="R220" i="5" s="1"/>
  <c r="G220" i="5"/>
  <c r="A221" i="5"/>
  <c r="R221" i="5" s="1"/>
  <c r="G221" i="5"/>
  <c r="I221" i="5" s="1"/>
  <c r="A222" i="5"/>
  <c r="R222" i="5" s="1"/>
  <c r="G222" i="5"/>
  <c r="I222" i="5" s="1"/>
  <c r="A223" i="5"/>
  <c r="R223" i="5" s="1"/>
  <c r="G223" i="5"/>
  <c r="I223" i="5" s="1"/>
  <c r="A224" i="5"/>
  <c r="R224" i="5" s="1"/>
  <c r="G224" i="5"/>
  <c r="A225" i="5"/>
  <c r="R225" i="5" s="1"/>
  <c r="G225" i="5"/>
  <c r="I225" i="5" s="1"/>
  <c r="A226" i="5"/>
  <c r="R226" i="5" s="1"/>
  <c r="G226" i="5"/>
  <c r="I226" i="5" s="1"/>
  <c r="A227" i="5"/>
  <c r="R227" i="5" s="1"/>
  <c r="G227" i="5"/>
  <c r="I227" i="5" s="1"/>
  <c r="A228" i="5"/>
  <c r="R228" i="5" s="1"/>
  <c r="G228" i="5"/>
  <c r="A229" i="5"/>
  <c r="G229" i="5"/>
  <c r="I229" i="5" s="1"/>
  <c r="R229" i="5"/>
  <c r="A230" i="5"/>
  <c r="R230" i="5" s="1"/>
  <c r="G230" i="5"/>
  <c r="I230" i="5" s="1"/>
  <c r="A231" i="5"/>
  <c r="R231" i="5" s="1"/>
  <c r="G231" i="5"/>
  <c r="I231" i="5" s="1"/>
  <c r="A232" i="5"/>
  <c r="G232" i="5"/>
  <c r="R232" i="5"/>
  <c r="A233" i="5"/>
  <c r="R233" i="5" s="1"/>
  <c r="G233" i="5"/>
  <c r="I233" i="5" s="1"/>
  <c r="A234" i="5"/>
  <c r="R234" i="5" s="1"/>
  <c r="G234" i="5"/>
  <c r="A235" i="5"/>
  <c r="R235" i="5" s="1"/>
  <c r="G235" i="5"/>
  <c r="I235" i="5" s="1"/>
  <c r="A236" i="5"/>
  <c r="G236" i="5"/>
  <c r="R236" i="5"/>
  <c r="A237" i="5"/>
  <c r="R237" i="5" s="1"/>
  <c r="G237" i="5"/>
  <c r="I237" i="5" s="1"/>
  <c r="A238" i="5"/>
  <c r="R238" i="5" s="1"/>
  <c r="G238" i="5"/>
  <c r="I238" i="5"/>
  <c r="A239" i="5"/>
  <c r="R239" i="5" s="1"/>
  <c r="G239" i="5"/>
  <c r="I239" i="5"/>
  <c r="A240" i="5"/>
  <c r="R240" i="5" s="1"/>
  <c r="G240" i="5"/>
  <c r="I240" i="5" s="1"/>
  <c r="A241" i="5"/>
  <c r="R241" i="5" s="1"/>
  <c r="G241" i="5"/>
  <c r="I241" i="5" s="1"/>
  <c r="A242" i="5"/>
  <c r="R242" i="5" s="1"/>
  <c r="G242" i="5"/>
  <c r="A243" i="5"/>
  <c r="R243" i="5" s="1"/>
  <c r="G243" i="5"/>
  <c r="I243" i="5"/>
  <c r="A244" i="5"/>
  <c r="R244" i="5" s="1"/>
  <c r="G244" i="5"/>
  <c r="A245" i="5"/>
  <c r="R245" i="5" s="1"/>
  <c r="G245" i="5"/>
  <c r="I245" i="5" s="1"/>
  <c r="A246" i="5"/>
  <c r="R246" i="5" s="1"/>
  <c r="G246" i="5"/>
  <c r="I246" i="5" s="1"/>
  <c r="A247" i="5"/>
  <c r="R247" i="5" s="1"/>
  <c r="G247" i="5"/>
  <c r="I247" i="5"/>
  <c r="A248" i="5"/>
  <c r="R248" i="5" s="1"/>
  <c r="G248" i="5"/>
  <c r="I248" i="5" s="1"/>
  <c r="A249" i="5"/>
  <c r="G249" i="5"/>
  <c r="I249" i="5" s="1"/>
  <c r="R249" i="5"/>
  <c r="A250" i="5"/>
  <c r="R250" i="5" s="1"/>
  <c r="G250" i="5"/>
  <c r="I250" i="5"/>
  <c r="A251" i="5"/>
  <c r="R251" i="5" s="1"/>
  <c r="G251" i="5"/>
  <c r="A252" i="5"/>
  <c r="R252" i="5" s="1"/>
  <c r="G252" i="5"/>
  <c r="I252" i="5"/>
  <c r="A253" i="5"/>
  <c r="G253" i="5"/>
  <c r="R253" i="5"/>
  <c r="A254" i="5"/>
  <c r="R254" i="5" s="1"/>
  <c r="G254" i="5"/>
  <c r="I254" i="5"/>
  <c r="A255" i="5"/>
  <c r="R255" i="5" s="1"/>
  <c r="G255" i="5"/>
  <c r="I255" i="5"/>
  <c r="A256" i="5"/>
  <c r="G256" i="5"/>
  <c r="I256" i="5"/>
  <c r="R256" i="5"/>
  <c r="A257" i="5"/>
  <c r="G257" i="5"/>
  <c r="I257" i="5"/>
  <c r="R257" i="5"/>
  <c r="A258" i="5"/>
  <c r="R258" i="5" s="1"/>
  <c r="G258" i="5"/>
  <c r="A259" i="5"/>
  <c r="R259" i="5" s="1"/>
  <c r="G259" i="5"/>
  <c r="I259" i="5"/>
  <c r="A260" i="5"/>
  <c r="G260" i="5"/>
  <c r="R260" i="5"/>
  <c r="A261" i="5"/>
  <c r="G261" i="5"/>
  <c r="I261" i="5"/>
  <c r="R261" i="5"/>
  <c r="A262" i="5"/>
  <c r="R262" i="5" s="1"/>
  <c r="G262" i="5"/>
  <c r="I262" i="5"/>
  <c r="A263" i="5"/>
  <c r="R263" i="5" s="1"/>
  <c r="G263" i="5"/>
  <c r="I263" i="5"/>
  <c r="A264" i="5"/>
  <c r="G264" i="5"/>
  <c r="I264" i="5"/>
  <c r="R264" i="5"/>
  <c r="A265" i="5"/>
  <c r="G265" i="5"/>
  <c r="I265" i="5"/>
  <c r="R265" i="5"/>
  <c r="A266" i="5"/>
  <c r="R266" i="5" s="1"/>
  <c r="G266" i="5"/>
  <c r="I266" i="5"/>
  <c r="A267" i="5"/>
  <c r="R267" i="5" s="1"/>
  <c r="G267" i="5"/>
  <c r="A268" i="5"/>
  <c r="R268" i="5" s="1"/>
  <c r="G268" i="5"/>
  <c r="I268" i="5"/>
  <c r="A269" i="5"/>
  <c r="G269" i="5"/>
  <c r="R269" i="5"/>
  <c r="A270" i="5"/>
  <c r="R270" i="5" s="1"/>
  <c r="G270" i="5"/>
  <c r="I270" i="5"/>
  <c r="A271" i="5"/>
  <c r="R271" i="5" s="1"/>
  <c r="G271" i="5"/>
  <c r="I271" i="5"/>
  <c r="A272" i="5"/>
  <c r="G272" i="5"/>
  <c r="I272" i="5"/>
  <c r="R272" i="5"/>
  <c r="A273" i="5"/>
  <c r="G273" i="5"/>
  <c r="I273" i="5"/>
  <c r="R273" i="5"/>
  <c r="A274" i="5"/>
  <c r="R274" i="5" s="1"/>
  <c r="G274" i="5"/>
  <c r="I274" i="5"/>
  <c r="A275" i="5"/>
  <c r="R275" i="5" s="1"/>
  <c r="G275" i="5"/>
  <c r="A276" i="5"/>
  <c r="R276" i="5" s="1"/>
  <c r="G276" i="5"/>
  <c r="I276" i="5"/>
  <c r="A277" i="5"/>
  <c r="G277" i="5"/>
  <c r="I277" i="5"/>
  <c r="R277" i="5"/>
  <c r="A278" i="5"/>
  <c r="G278" i="5"/>
  <c r="I278" i="5"/>
  <c r="R278" i="5"/>
  <c r="A279" i="5"/>
  <c r="R279" i="5" s="1"/>
  <c r="G279" i="5"/>
  <c r="I279" i="5"/>
  <c r="A280" i="5"/>
  <c r="G280" i="5"/>
  <c r="R280" i="5"/>
  <c r="A281" i="5"/>
  <c r="G281" i="5"/>
  <c r="I281" i="5"/>
  <c r="R281" i="5"/>
  <c r="A282" i="5"/>
  <c r="R282" i="5" s="1"/>
  <c r="G282" i="5"/>
  <c r="I282" i="5"/>
  <c r="A283" i="5"/>
  <c r="R283" i="5" s="1"/>
  <c r="G283" i="5"/>
  <c r="I283" i="5"/>
  <c r="A284" i="5"/>
  <c r="G284" i="5"/>
  <c r="R284" i="5"/>
  <c r="A285" i="5"/>
  <c r="G285" i="5"/>
  <c r="I285" i="5"/>
  <c r="R285" i="5"/>
  <c r="A286" i="5"/>
  <c r="R286" i="5" s="1"/>
  <c r="G286" i="5"/>
  <c r="I286" i="5"/>
  <c r="A287" i="5"/>
  <c r="R287" i="5" s="1"/>
  <c r="G287" i="5"/>
  <c r="I287" i="5"/>
  <c r="A288" i="5"/>
  <c r="G288" i="5"/>
  <c r="R288" i="5"/>
  <c r="A289" i="5"/>
  <c r="G289" i="5"/>
  <c r="I289" i="5"/>
  <c r="R289" i="5"/>
  <c r="A290" i="5"/>
  <c r="R290" i="5" s="1"/>
  <c r="G290" i="5"/>
  <c r="I290" i="5"/>
  <c r="A291" i="5"/>
  <c r="R291" i="5" s="1"/>
  <c r="G291" i="5"/>
  <c r="I291" i="5"/>
  <c r="A292" i="5"/>
  <c r="G292" i="5"/>
  <c r="R292" i="5"/>
  <c r="A293" i="5"/>
  <c r="G293" i="5"/>
  <c r="I293" i="5"/>
  <c r="R293" i="5"/>
  <c r="A294" i="5"/>
  <c r="R294" i="5" s="1"/>
  <c r="G294" i="5"/>
  <c r="I294" i="5"/>
  <c r="A295" i="5"/>
  <c r="R295" i="5" s="1"/>
  <c r="G295" i="5"/>
  <c r="I295" i="5"/>
  <c r="A296" i="5"/>
  <c r="G296" i="5"/>
  <c r="R296" i="5"/>
  <c r="A297" i="5"/>
  <c r="G297" i="5"/>
  <c r="I297" i="5"/>
  <c r="R297" i="5"/>
  <c r="A298" i="5"/>
  <c r="R298" i="5" s="1"/>
  <c r="G298" i="5"/>
  <c r="I298" i="5"/>
  <c r="A299" i="5"/>
  <c r="R299" i="5" s="1"/>
  <c r="G299" i="5"/>
  <c r="I299" i="5"/>
  <c r="A300" i="5"/>
  <c r="G300" i="5"/>
  <c r="R300" i="5"/>
  <c r="A301" i="5"/>
  <c r="G301" i="5"/>
  <c r="I301" i="5"/>
  <c r="R301" i="5"/>
  <c r="A302" i="5"/>
  <c r="R302" i="5" s="1"/>
  <c r="G302" i="5"/>
  <c r="I302" i="5"/>
  <c r="A303" i="5"/>
  <c r="R303" i="5" s="1"/>
  <c r="G303" i="5"/>
  <c r="I303" i="5"/>
  <c r="A304" i="5"/>
  <c r="G304" i="5"/>
  <c r="R304" i="5"/>
  <c r="A305" i="5"/>
  <c r="G305" i="5"/>
  <c r="I305" i="5"/>
  <c r="R305" i="5"/>
  <c r="A306" i="5"/>
  <c r="R306" i="5" s="1"/>
  <c r="G306" i="5"/>
  <c r="I306" i="5"/>
  <c r="A307" i="5"/>
  <c r="R307" i="5" s="1"/>
  <c r="G307" i="5"/>
  <c r="I307" i="5"/>
  <c r="A308" i="5"/>
  <c r="G308" i="5"/>
  <c r="R308" i="5"/>
  <c r="A309" i="5"/>
  <c r="G309" i="5"/>
  <c r="I309" i="5"/>
  <c r="R309" i="5"/>
  <c r="A310" i="5"/>
  <c r="R310" i="5" s="1"/>
  <c r="G310" i="5"/>
  <c r="I310" i="5"/>
  <c r="A311" i="5"/>
  <c r="R311" i="5" s="1"/>
  <c r="G311" i="5"/>
  <c r="I311" i="5"/>
  <c r="A312" i="5"/>
  <c r="G312" i="5"/>
  <c r="R312" i="5"/>
  <c r="A313" i="5"/>
  <c r="G313" i="5"/>
  <c r="I313" i="5"/>
  <c r="R313" i="5"/>
  <c r="A314" i="5"/>
  <c r="R314" i="5" s="1"/>
  <c r="G314" i="5"/>
  <c r="I314" i="5"/>
  <c r="A315" i="5"/>
  <c r="R315" i="5" s="1"/>
  <c r="G315" i="5"/>
  <c r="I315" i="5"/>
  <c r="G210" i="5"/>
  <c r="I210" i="5" s="1"/>
  <c r="A210" i="5"/>
  <c r="R316" i="5"/>
  <c r="R210" i="5"/>
  <c r="I373" i="5" l="1"/>
  <c r="I335" i="5"/>
  <c r="I331" i="5"/>
  <c r="I382" i="5"/>
  <c r="I366" i="5"/>
  <c r="I339" i="5"/>
  <c r="I343" i="5"/>
  <c r="I412" i="5"/>
  <c r="I408" i="5"/>
  <c r="I404" i="5"/>
  <c r="I400" i="5"/>
  <c r="I396" i="5"/>
  <c r="I392" i="5"/>
  <c r="I388" i="5"/>
  <c r="I370" i="5"/>
  <c r="I355" i="5"/>
  <c r="I351" i="5"/>
  <c r="I379" i="5"/>
  <c r="I372" i="5"/>
  <c r="I363" i="5"/>
  <c r="I359" i="5"/>
  <c r="I347" i="5"/>
  <c r="I361" i="5"/>
  <c r="I357" i="5"/>
  <c r="I353" i="5"/>
  <c r="I349" i="5"/>
  <c r="I345" i="5"/>
  <c r="I341" i="5"/>
  <c r="I327" i="5"/>
  <c r="I323" i="5"/>
  <c r="I319" i="5"/>
  <c r="I317" i="5"/>
  <c r="I236" i="5"/>
  <c r="I232" i="5"/>
  <c r="I228" i="5"/>
  <c r="I224" i="5"/>
  <c r="I220" i="5"/>
  <c r="I304" i="5"/>
  <c r="I300" i="5"/>
  <c r="I288" i="5"/>
  <c r="I280" i="5"/>
  <c r="I258" i="5"/>
  <c r="I242" i="5"/>
  <c r="I234" i="5"/>
  <c r="I312" i="5"/>
  <c r="I308" i="5"/>
  <c r="I296" i="5"/>
  <c r="I292" i="5"/>
  <c r="I284" i="5"/>
  <c r="I275" i="5"/>
  <c r="I269" i="5"/>
  <c r="I267" i="5"/>
  <c r="I260" i="5"/>
  <c r="I253" i="5"/>
  <c r="I251" i="5"/>
  <c r="I244" i="5"/>
  <c r="I211" i="5"/>
  <c r="I216" i="5"/>
  <c r="I212" i="5"/>
  <c r="A114" i="5" l="1"/>
  <c r="R114" i="5" s="1"/>
  <c r="G114" i="5"/>
  <c r="I114" i="5" s="1"/>
  <c r="S114" i="5"/>
  <c r="A115" i="5"/>
  <c r="R115" i="5" s="1"/>
  <c r="G115" i="5"/>
  <c r="S115" i="5"/>
  <c r="A116" i="5"/>
  <c r="R116" i="5" s="1"/>
  <c r="G116" i="5"/>
  <c r="I116" i="5" s="1"/>
  <c r="S116" i="5"/>
  <c r="A117" i="5"/>
  <c r="R117" i="5" s="1"/>
  <c r="G117" i="5"/>
  <c r="I117" i="5" s="1"/>
  <c r="S117" i="5"/>
  <c r="A118" i="5"/>
  <c r="R118" i="5" s="1"/>
  <c r="G118" i="5"/>
  <c r="I118" i="5" s="1"/>
  <c r="S118" i="5"/>
  <c r="A119" i="5"/>
  <c r="R119" i="5" s="1"/>
  <c r="G119" i="5"/>
  <c r="S119" i="5"/>
  <c r="A120" i="5"/>
  <c r="R120" i="5" s="1"/>
  <c r="G120" i="5"/>
  <c r="I120" i="5" s="1"/>
  <c r="S120" i="5"/>
  <c r="A121" i="5"/>
  <c r="R121" i="5" s="1"/>
  <c r="G121" i="5"/>
  <c r="I121" i="5" s="1"/>
  <c r="S121" i="5"/>
  <c r="A122" i="5"/>
  <c r="R122" i="5" s="1"/>
  <c r="G122" i="5"/>
  <c r="I122" i="5" s="1"/>
  <c r="S122" i="5"/>
  <c r="A123" i="5"/>
  <c r="R123" i="5" s="1"/>
  <c r="G123" i="5"/>
  <c r="S123" i="5"/>
  <c r="A124" i="5"/>
  <c r="R124" i="5" s="1"/>
  <c r="G124" i="5"/>
  <c r="I124" i="5" s="1"/>
  <c r="S124" i="5"/>
  <c r="A125" i="5"/>
  <c r="R125" i="5" s="1"/>
  <c r="G125" i="5"/>
  <c r="I125" i="5" s="1"/>
  <c r="S125" i="5"/>
  <c r="A126" i="5"/>
  <c r="R126" i="5" s="1"/>
  <c r="G126" i="5"/>
  <c r="I126" i="5" s="1"/>
  <c r="S126" i="5"/>
  <c r="A127" i="5"/>
  <c r="R127" i="5" s="1"/>
  <c r="G127" i="5"/>
  <c r="S127" i="5"/>
  <c r="A128" i="5"/>
  <c r="R128" i="5" s="1"/>
  <c r="G128" i="5"/>
  <c r="I128" i="5" s="1"/>
  <c r="S128" i="5"/>
  <c r="A129" i="5"/>
  <c r="R129" i="5" s="1"/>
  <c r="G129" i="5"/>
  <c r="I129" i="5" s="1"/>
  <c r="S129" i="5"/>
  <c r="A130" i="5"/>
  <c r="R130" i="5" s="1"/>
  <c r="G130" i="5"/>
  <c r="I130" i="5" s="1"/>
  <c r="S130" i="5"/>
  <c r="A131" i="5"/>
  <c r="R131" i="5" s="1"/>
  <c r="G131" i="5"/>
  <c r="S131" i="5"/>
  <c r="A132" i="5"/>
  <c r="R132" i="5" s="1"/>
  <c r="G132" i="5"/>
  <c r="I132" i="5" s="1"/>
  <c r="S132" i="5"/>
  <c r="A133" i="5"/>
  <c r="R133" i="5" s="1"/>
  <c r="G133" i="5"/>
  <c r="I133" i="5" s="1"/>
  <c r="S133" i="5"/>
  <c r="A134" i="5"/>
  <c r="R134" i="5" s="1"/>
  <c r="G134" i="5"/>
  <c r="I134" i="5" s="1"/>
  <c r="S134" i="5"/>
  <c r="A135" i="5"/>
  <c r="R135" i="5" s="1"/>
  <c r="G135" i="5"/>
  <c r="S135" i="5"/>
  <c r="A136" i="5"/>
  <c r="R136" i="5" s="1"/>
  <c r="G136" i="5"/>
  <c r="I136" i="5" s="1"/>
  <c r="S136" i="5"/>
  <c r="A137" i="5"/>
  <c r="R137" i="5" s="1"/>
  <c r="G137" i="5"/>
  <c r="I137" i="5" s="1"/>
  <c r="S137" i="5"/>
  <c r="A138" i="5"/>
  <c r="R138" i="5" s="1"/>
  <c r="G138" i="5"/>
  <c r="I138" i="5" s="1"/>
  <c r="S138" i="5"/>
  <c r="A139" i="5"/>
  <c r="R139" i="5" s="1"/>
  <c r="G139" i="5"/>
  <c r="S139" i="5"/>
  <c r="A140" i="5"/>
  <c r="R140" i="5" s="1"/>
  <c r="G140" i="5"/>
  <c r="I140" i="5" s="1"/>
  <c r="S140" i="5"/>
  <c r="A141" i="5"/>
  <c r="R141" i="5" s="1"/>
  <c r="G141" i="5"/>
  <c r="I141" i="5" s="1"/>
  <c r="S141" i="5"/>
  <c r="A142" i="5"/>
  <c r="R142" i="5" s="1"/>
  <c r="G142" i="5"/>
  <c r="I142" i="5" s="1"/>
  <c r="S142" i="5"/>
  <c r="A143" i="5"/>
  <c r="R143" i="5" s="1"/>
  <c r="G143" i="5"/>
  <c r="S143" i="5"/>
  <c r="A144" i="5"/>
  <c r="R144" i="5" s="1"/>
  <c r="G144" i="5"/>
  <c r="I144" i="5" s="1"/>
  <c r="S144" i="5"/>
  <c r="A145" i="5"/>
  <c r="R145" i="5" s="1"/>
  <c r="G145" i="5"/>
  <c r="I145" i="5" s="1"/>
  <c r="S145" i="5"/>
  <c r="A146" i="5"/>
  <c r="R146" i="5" s="1"/>
  <c r="G146" i="5"/>
  <c r="I146" i="5" s="1"/>
  <c r="S146" i="5"/>
  <c r="A147" i="5"/>
  <c r="R147" i="5" s="1"/>
  <c r="G147" i="5"/>
  <c r="S147" i="5"/>
  <c r="A148" i="5"/>
  <c r="R148" i="5" s="1"/>
  <c r="G148" i="5"/>
  <c r="I148" i="5" s="1"/>
  <c r="S148" i="5"/>
  <c r="A149" i="5"/>
  <c r="R149" i="5" s="1"/>
  <c r="G149" i="5"/>
  <c r="I149" i="5" s="1"/>
  <c r="S149" i="5"/>
  <c r="A150" i="5"/>
  <c r="R150" i="5" s="1"/>
  <c r="G150" i="5"/>
  <c r="I150" i="5" s="1"/>
  <c r="S150" i="5"/>
  <c r="A151" i="5"/>
  <c r="R151" i="5" s="1"/>
  <c r="G151" i="5"/>
  <c r="I151" i="5" s="1"/>
  <c r="S151" i="5"/>
  <c r="A152" i="5"/>
  <c r="R152" i="5" s="1"/>
  <c r="G152" i="5"/>
  <c r="I152" i="5" s="1"/>
  <c r="S152" i="5"/>
  <c r="A153" i="5"/>
  <c r="R153" i="5" s="1"/>
  <c r="G153" i="5"/>
  <c r="I153" i="5" s="1"/>
  <c r="S153" i="5"/>
  <c r="A154" i="5"/>
  <c r="R154" i="5" s="1"/>
  <c r="G154" i="5"/>
  <c r="S154" i="5"/>
  <c r="A155" i="5"/>
  <c r="R155" i="5" s="1"/>
  <c r="G155" i="5"/>
  <c r="S155" i="5"/>
  <c r="A156" i="5"/>
  <c r="R156" i="5" s="1"/>
  <c r="G156" i="5"/>
  <c r="S156" i="5"/>
  <c r="A157" i="5"/>
  <c r="R157" i="5" s="1"/>
  <c r="G157" i="5"/>
  <c r="I157" i="5" s="1"/>
  <c r="S157" i="5"/>
  <c r="A158" i="5"/>
  <c r="R158" i="5" s="1"/>
  <c r="G158" i="5"/>
  <c r="I158" i="5" s="1"/>
  <c r="S158" i="5"/>
  <c r="A159" i="5"/>
  <c r="R159" i="5" s="1"/>
  <c r="G159" i="5"/>
  <c r="S159" i="5"/>
  <c r="A160" i="5"/>
  <c r="R160" i="5" s="1"/>
  <c r="G160" i="5"/>
  <c r="I160" i="5" s="1"/>
  <c r="S160" i="5"/>
  <c r="A161" i="5"/>
  <c r="R161" i="5" s="1"/>
  <c r="G161" i="5"/>
  <c r="S161" i="5"/>
  <c r="A162" i="5"/>
  <c r="R162" i="5" s="1"/>
  <c r="G162" i="5"/>
  <c r="I162" i="5" s="1"/>
  <c r="S162" i="5"/>
  <c r="A163" i="5"/>
  <c r="R163" i="5" s="1"/>
  <c r="G163" i="5"/>
  <c r="I163" i="5" s="1"/>
  <c r="S163" i="5"/>
  <c r="A164" i="5"/>
  <c r="R164" i="5" s="1"/>
  <c r="G164" i="5"/>
  <c r="I164" i="5" s="1"/>
  <c r="S164" i="5"/>
  <c r="A165" i="5"/>
  <c r="R165" i="5" s="1"/>
  <c r="G165" i="5"/>
  <c r="I165" i="5" s="1"/>
  <c r="S165" i="5"/>
  <c r="A166" i="5"/>
  <c r="R166" i="5" s="1"/>
  <c r="G166" i="5"/>
  <c r="S166" i="5"/>
  <c r="A167" i="5"/>
  <c r="R167" i="5" s="1"/>
  <c r="G167" i="5"/>
  <c r="I167" i="5" s="1"/>
  <c r="S167" i="5"/>
  <c r="A168" i="5"/>
  <c r="R168" i="5" s="1"/>
  <c r="G168" i="5"/>
  <c r="I168" i="5" s="1"/>
  <c r="S168" i="5"/>
  <c r="A169" i="5"/>
  <c r="R169" i="5" s="1"/>
  <c r="G169" i="5"/>
  <c r="S169" i="5"/>
  <c r="A170" i="5"/>
  <c r="R170" i="5" s="1"/>
  <c r="G170" i="5"/>
  <c r="I170" i="5" s="1"/>
  <c r="S170" i="5"/>
  <c r="A171" i="5"/>
  <c r="R171" i="5" s="1"/>
  <c r="G171" i="5"/>
  <c r="S171" i="5"/>
  <c r="A172" i="5"/>
  <c r="R172" i="5" s="1"/>
  <c r="G172" i="5"/>
  <c r="S172" i="5"/>
  <c r="A173" i="5"/>
  <c r="R173" i="5" s="1"/>
  <c r="G173" i="5"/>
  <c r="I173" i="5" s="1"/>
  <c r="S173" i="5"/>
  <c r="A174" i="5"/>
  <c r="R174" i="5" s="1"/>
  <c r="G174" i="5"/>
  <c r="I174" i="5" s="1"/>
  <c r="S174" i="5"/>
  <c r="A175" i="5"/>
  <c r="R175" i="5" s="1"/>
  <c r="G175" i="5"/>
  <c r="I175" i="5" s="1"/>
  <c r="S175" i="5"/>
  <c r="A176" i="5"/>
  <c r="R176" i="5" s="1"/>
  <c r="G176" i="5"/>
  <c r="I176" i="5" s="1"/>
  <c r="S176" i="5"/>
  <c r="A177" i="5"/>
  <c r="R177" i="5" s="1"/>
  <c r="G177" i="5"/>
  <c r="S177" i="5"/>
  <c r="A178" i="5"/>
  <c r="R178" i="5" s="1"/>
  <c r="G178" i="5"/>
  <c r="S178" i="5"/>
  <c r="A179" i="5"/>
  <c r="R179" i="5" s="1"/>
  <c r="G179" i="5"/>
  <c r="S179" i="5"/>
  <c r="A180" i="5"/>
  <c r="R180" i="5" s="1"/>
  <c r="G180" i="5"/>
  <c r="S180" i="5"/>
  <c r="A181" i="5"/>
  <c r="R181" i="5" s="1"/>
  <c r="G181" i="5"/>
  <c r="S181" i="5"/>
  <c r="A182" i="5"/>
  <c r="R182" i="5" s="1"/>
  <c r="G182" i="5"/>
  <c r="I182" i="5" s="1"/>
  <c r="S182" i="5"/>
  <c r="A183" i="5"/>
  <c r="R183" i="5" s="1"/>
  <c r="G183" i="5"/>
  <c r="I183" i="5"/>
  <c r="S183" i="5"/>
  <c r="A184" i="5"/>
  <c r="R184" i="5" s="1"/>
  <c r="G184" i="5"/>
  <c r="S184" i="5"/>
  <c r="A185" i="5"/>
  <c r="R185" i="5" s="1"/>
  <c r="G185" i="5"/>
  <c r="S185" i="5"/>
  <c r="A186" i="5"/>
  <c r="R186" i="5" s="1"/>
  <c r="G186" i="5"/>
  <c r="S186" i="5"/>
  <c r="A187" i="5"/>
  <c r="R187" i="5" s="1"/>
  <c r="G187" i="5"/>
  <c r="I187" i="5" s="1"/>
  <c r="S187" i="5"/>
  <c r="A188" i="5"/>
  <c r="R188" i="5" s="1"/>
  <c r="G188" i="5"/>
  <c r="S188" i="5"/>
  <c r="A189" i="5"/>
  <c r="R189" i="5" s="1"/>
  <c r="G189" i="5"/>
  <c r="I189" i="5" s="1"/>
  <c r="S189" i="5"/>
  <c r="A190" i="5"/>
  <c r="R190" i="5" s="1"/>
  <c r="G190" i="5"/>
  <c r="I190" i="5" s="1"/>
  <c r="S190" i="5"/>
  <c r="A191" i="5"/>
  <c r="R191" i="5" s="1"/>
  <c r="G191" i="5"/>
  <c r="I191" i="5" s="1"/>
  <c r="S191" i="5"/>
  <c r="A192" i="5"/>
  <c r="R192" i="5" s="1"/>
  <c r="G192" i="5"/>
  <c r="S192" i="5"/>
  <c r="A193" i="5"/>
  <c r="R193" i="5" s="1"/>
  <c r="G193" i="5"/>
  <c r="I193" i="5" s="1"/>
  <c r="S193" i="5"/>
  <c r="A194" i="5"/>
  <c r="R194" i="5" s="1"/>
  <c r="G194" i="5"/>
  <c r="S194" i="5"/>
  <c r="A195" i="5"/>
  <c r="R195" i="5" s="1"/>
  <c r="G195" i="5"/>
  <c r="I195" i="5" s="1"/>
  <c r="S195" i="5"/>
  <c r="A196" i="5"/>
  <c r="R196" i="5" s="1"/>
  <c r="G196" i="5"/>
  <c r="S196" i="5"/>
  <c r="A197" i="5"/>
  <c r="R197" i="5" s="1"/>
  <c r="G197" i="5"/>
  <c r="I197" i="5" s="1"/>
  <c r="S197" i="5"/>
  <c r="A198" i="5"/>
  <c r="R198" i="5" s="1"/>
  <c r="G198" i="5"/>
  <c r="S198" i="5"/>
  <c r="A199" i="5"/>
  <c r="R199" i="5" s="1"/>
  <c r="G199" i="5"/>
  <c r="S199" i="5"/>
  <c r="A200" i="5"/>
  <c r="R200" i="5" s="1"/>
  <c r="G200" i="5"/>
  <c r="I200" i="5" s="1"/>
  <c r="S200" i="5"/>
  <c r="A201" i="5"/>
  <c r="R201" i="5" s="1"/>
  <c r="G201" i="5"/>
  <c r="I201" i="5" s="1"/>
  <c r="S201" i="5"/>
  <c r="A202" i="5"/>
  <c r="R202" i="5" s="1"/>
  <c r="G202" i="5"/>
  <c r="S202" i="5"/>
  <c r="A203" i="5"/>
  <c r="R203" i="5" s="1"/>
  <c r="G203" i="5"/>
  <c r="I203" i="5" s="1"/>
  <c r="S203" i="5"/>
  <c r="A204" i="5"/>
  <c r="R204" i="5" s="1"/>
  <c r="G204" i="5"/>
  <c r="S204" i="5"/>
  <c r="A205" i="5"/>
  <c r="R205" i="5" s="1"/>
  <c r="G205" i="5"/>
  <c r="S205" i="5"/>
  <c r="A206" i="5"/>
  <c r="R206" i="5" s="1"/>
  <c r="G206" i="5"/>
  <c r="I206" i="5" s="1"/>
  <c r="S206" i="5"/>
  <c r="A207" i="5"/>
  <c r="R207" i="5" s="1"/>
  <c r="G207" i="5"/>
  <c r="I207" i="5" s="1"/>
  <c r="S207" i="5"/>
  <c r="A208" i="5"/>
  <c r="R208" i="5" s="1"/>
  <c r="G208" i="5"/>
  <c r="I208" i="5" s="1"/>
  <c r="S208" i="5"/>
  <c r="A209" i="5"/>
  <c r="R209" i="5" s="1"/>
  <c r="G209" i="5"/>
  <c r="I209" i="5" s="1"/>
  <c r="S209" i="5"/>
  <c r="S112" i="5"/>
  <c r="S113" i="5"/>
  <c r="S111" i="5"/>
  <c r="S110" i="5"/>
  <c r="A111" i="5"/>
  <c r="R111" i="5" s="1"/>
  <c r="G111" i="5"/>
  <c r="I111" i="5" s="1"/>
  <c r="A112" i="5"/>
  <c r="R112" i="5" s="1"/>
  <c r="G112" i="5"/>
  <c r="I112" i="5" s="1"/>
  <c r="A113" i="5"/>
  <c r="R113" i="5" s="1"/>
  <c r="G113" i="5"/>
  <c r="I113" i="5" s="1"/>
  <c r="G110" i="5"/>
  <c r="A110" i="5"/>
  <c r="R110" i="5" s="1"/>
  <c r="A7" i="5"/>
  <c r="R7" i="5" s="1"/>
  <c r="G7" i="5"/>
  <c r="I7" i="5" s="1"/>
  <c r="A8" i="5"/>
  <c r="R8" i="5" s="1"/>
  <c r="G8" i="5"/>
  <c r="A9" i="5"/>
  <c r="R9" i="5" s="1"/>
  <c r="G9" i="5"/>
  <c r="I9" i="5" s="1"/>
  <c r="A10" i="5"/>
  <c r="R10" i="5" s="1"/>
  <c r="G10" i="5"/>
  <c r="I10" i="5" s="1"/>
  <c r="S10" i="5"/>
  <c r="A11" i="5"/>
  <c r="R11" i="5" s="1"/>
  <c r="G11" i="5"/>
  <c r="I11" i="5" s="1"/>
  <c r="S11" i="5"/>
  <c r="A12" i="5"/>
  <c r="R12" i="5" s="1"/>
  <c r="G12" i="5"/>
  <c r="S12" i="5"/>
  <c r="A13" i="5"/>
  <c r="R13" i="5" s="1"/>
  <c r="G13" i="5"/>
  <c r="I13" i="5" s="1"/>
  <c r="S13" i="5"/>
  <c r="A14" i="5"/>
  <c r="R14" i="5" s="1"/>
  <c r="G14" i="5"/>
  <c r="I14" i="5" s="1"/>
  <c r="S14" i="5"/>
  <c r="A15" i="5"/>
  <c r="R15" i="5" s="1"/>
  <c r="G15" i="5"/>
  <c r="I15" i="5" s="1"/>
  <c r="S15" i="5"/>
  <c r="A16" i="5"/>
  <c r="R16" i="5" s="1"/>
  <c r="G16" i="5"/>
  <c r="S16" i="5"/>
  <c r="A17" i="5"/>
  <c r="R17" i="5" s="1"/>
  <c r="G17" i="5"/>
  <c r="I17" i="5" s="1"/>
  <c r="S17" i="5"/>
  <c r="A18" i="5"/>
  <c r="R18" i="5" s="1"/>
  <c r="G18" i="5"/>
  <c r="I18" i="5" s="1"/>
  <c r="S18" i="5"/>
  <c r="A19" i="5"/>
  <c r="R19" i="5" s="1"/>
  <c r="G19" i="5"/>
  <c r="I19" i="5" s="1"/>
  <c r="S19" i="5"/>
  <c r="A20" i="5"/>
  <c r="R20" i="5" s="1"/>
  <c r="G20" i="5"/>
  <c r="S20" i="5"/>
  <c r="A21" i="5"/>
  <c r="R21" i="5" s="1"/>
  <c r="G21" i="5"/>
  <c r="I21" i="5" s="1"/>
  <c r="S21" i="5"/>
  <c r="A22" i="5"/>
  <c r="R22" i="5" s="1"/>
  <c r="G22" i="5"/>
  <c r="I22" i="5" s="1"/>
  <c r="S22" i="5"/>
  <c r="A23" i="5"/>
  <c r="R23" i="5" s="1"/>
  <c r="G23" i="5"/>
  <c r="I23" i="5"/>
  <c r="S23" i="5"/>
  <c r="A24" i="5"/>
  <c r="R24" i="5" s="1"/>
  <c r="G24" i="5"/>
  <c r="S24" i="5"/>
  <c r="A25" i="5"/>
  <c r="R25" i="5" s="1"/>
  <c r="G25" i="5"/>
  <c r="I25" i="5" s="1"/>
  <c r="S25" i="5"/>
  <c r="A26" i="5"/>
  <c r="R26" i="5" s="1"/>
  <c r="G26" i="5"/>
  <c r="I26" i="5" s="1"/>
  <c r="S26" i="5"/>
  <c r="A27" i="5"/>
  <c r="R27" i="5" s="1"/>
  <c r="G27" i="5"/>
  <c r="I27" i="5" s="1"/>
  <c r="S27" i="5"/>
  <c r="A28" i="5"/>
  <c r="R28" i="5" s="1"/>
  <c r="G28" i="5"/>
  <c r="S28" i="5"/>
  <c r="A29" i="5"/>
  <c r="R29" i="5" s="1"/>
  <c r="G29" i="5"/>
  <c r="I29" i="5" s="1"/>
  <c r="S29" i="5"/>
  <c r="A30" i="5"/>
  <c r="R30" i="5" s="1"/>
  <c r="G30" i="5"/>
  <c r="I30" i="5" s="1"/>
  <c r="S30" i="5"/>
  <c r="A31" i="5"/>
  <c r="R31" i="5" s="1"/>
  <c r="G31" i="5"/>
  <c r="I31" i="5" s="1"/>
  <c r="S31" i="5"/>
  <c r="A32" i="5"/>
  <c r="R32" i="5" s="1"/>
  <c r="G32" i="5"/>
  <c r="S32" i="5"/>
  <c r="A33" i="5"/>
  <c r="R33" i="5" s="1"/>
  <c r="G33" i="5"/>
  <c r="I33" i="5" s="1"/>
  <c r="S33" i="5"/>
  <c r="A34" i="5"/>
  <c r="R34" i="5" s="1"/>
  <c r="G34" i="5"/>
  <c r="I34" i="5" s="1"/>
  <c r="S34" i="5"/>
  <c r="A35" i="5"/>
  <c r="R35" i="5" s="1"/>
  <c r="G35" i="5"/>
  <c r="I35" i="5" s="1"/>
  <c r="S35" i="5"/>
  <c r="A36" i="5"/>
  <c r="R36" i="5" s="1"/>
  <c r="G36" i="5"/>
  <c r="S36" i="5"/>
  <c r="A37" i="5"/>
  <c r="R37" i="5" s="1"/>
  <c r="G37" i="5"/>
  <c r="I37" i="5" s="1"/>
  <c r="S37" i="5"/>
  <c r="A38" i="5"/>
  <c r="R38" i="5" s="1"/>
  <c r="G38" i="5"/>
  <c r="I38" i="5" s="1"/>
  <c r="S38" i="5"/>
  <c r="A39" i="5"/>
  <c r="R39" i="5" s="1"/>
  <c r="G39" i="5"/>
  <c r="I39" i="5" s="1"/>
  <c r="S39" i="5"/>
  <c r="A40" i="5"/>
  <c r="R40" i="5" s="1"/>
  <c r="G40" i="5"/>
  <c r="S40" i="5"/>
  <c r="A41" i="5"/>
  <c r="R41" i="5" s="1"/>
  <c r="G41" i="5"/>
  <c r="I41" i="5" s="1"/>
  <c r="S41" i="5"/>
  <c r="A42" i="5"/>
  <c r="R42" i="5" s="1"/>
  <c r="G42" i="5"/>
  <c r="I42" i="5" s="1"/>
  <c r="S42" i="5"/>
  <c r="A43" i="5"/>
  <c r="R43" i="5" s="1"/>
  <c r="G43" i="5"/>
  <c r="I43" i="5" s="1"/>
  <c r="S43" i="5"/>
  <c r="A44" i="5"/>
  <c r="R44" i="5" s="1"/>
  <c r="G44" i="5"/>
  <c r="S44" i="5"/>
  <c r="A45" i="5"/>
  <c r="R45" i="5" s="1"/>
  <c r="G45" i="5"/>
  <c r="I45" i="5" s="1"/>
  <c r="S45" i="5"/>
  <c r="A46" i="5"/>
  <c r="R46" i="5" s="1"/>
  <c r="G46" i="5"/>
  <c r="I46" i="5" s="1"/>
  <c r="S46" i="5"/>
  <c r="A47" i="5"/>
  <c r="R47" i="5" s="1"/>
  <c r="G47" i="5"/>
  <c r="I47" i="5" s="1"/>
  <c r="S47" i="5"/>
  <c r="A48" i="5"/>
  <c r="R48" i="5" s="1"/>
  <c r="G48" i="5"/>
  <c r="S48" i="5"/>
  <c r="A49" i="5"/>
  <c r="R49" i="5" s="1"/>
  <c r="G49" i="5"/>
  <c r="I49" i="5" s="1"/>
  <c r="S49" i="5"/>
  <c r="A50" i="5"/>
  <c r="R50" i="5" s="1"/>
  <c r="G50" i="5"/>
  <c r="I50" i="5" s="1"/>
  <c r="S50" i="5"/>
  <c r="A51" i="5"/>
  <c r="R51" i="5" s="1"/>
  <c r="G51" i="5"/>
  <c r="I51" i="5" s="1"/>
  <c r="S51" i="5"/>
  <c r="A52" i="5"/>
  <c r="R52" i="5" s="1"/>
  <c r="G52" i="5"/>
  <c r="S52" i="5"/>
  <c r="A53" i="5"/>
  <c r="R53" i="5" s="1"/>
  <c r="G53" i="5"/>
  <c r="I53" i="5" s="1"/>
  <c r="S53" i="5"/>
  <c r="A54" i="5"/>
  <c r="R54" i="5" s="1"/>
  <c r="G54" i="5"/>
  <c r="I54" i="5" s="1"/>
  <c r="S54" i="5"/>
  <c r="A55" i="5"/>
  <c r="R55" i="5" s="1"/>
  <c r="G55" i="5"/>
  <c r="I55" i="5" s="1"/>
  <c r="S55" i="5"/>
  <c r="A56" i="5"/>
  <c r="R56" i="5" s="1"/>
  <c r="G56" i="5"/>
  <c r="S56" i="5"/>
  <c r="A57" i="5"/>
  <c r="R57" i="5" s="1"/>
  <c r="G57" i="5"/>
  <c r="I57" i="5" s="1"/>
  <c r="S57" i="5"/>
  <c r="A58" i="5"/>
  <c r="R58" i="5" s="1"/>
  <c r="G58" i="5"/>
  <c r="I58" i="5" s="1"/>
  <c r="S58" i="5"/>
  <c r="A59" i="5"/>
  <c r="R59" i="5" s="1"/>
  <c r="G59" i="5"/>
  <c r="I59" i="5" s="1"/>
  <c r="S59" i="5"/>
  <c r="A60" i="5"/>
  <c r="R60" i="5" s="1"/>
  <c r="G60" i="5"/>
  <c r="S60" i="5"/>
  <c r="A61" i="5"/>
  <c r="R61" i="5" s="1"/>
  <c r="G61" i="5"/>
  <c r="I61" i="5" s="1"/>
  <c r="S61" i="5"/>
  <c r="A62" i="5"/>
  <c r="R62" i="5" s="1"/>
  <c r="G62" i="5"/>
  <c r="I62" i="5" s="1"/>
  <c r="S62" i="5"/>
  <c r="A63" i="5"/>
  <c r="R63" i="5" s="1"/>
  <c r="G63" i="5"/>
  <c r="I63" i="5" s="1"/>
  <c r="S63" i="5"/>
  <c r="A64" i="5"/>
  <c r="R64" i="5" s="1"/>
  <c r="G64" i="5"/>
  <c r="S64" i="5"/>
  <c r="A65" i="5"/>
  <c r="R65" i="5" s="1"/>
  <c r="G65" i="5"/>
  <c r="I65" i="5" s="1"/>
  <c r="S65" i="5"/>
  <c r="A66" i="5"/>
  <c r="R66" i="5" s="1"/>
  <c r="G66" i="5"/>
  <c r="I66" i="5" s="1"/>
  <c r="S66" i="5"/>
  <c r="A67" i="5"/>
  <c r="R67" i="5" s="1"/>
  <c r="G67" i="5"/>
  <c r="I67" i="5" s="1"/>
  <c r="S67" i="5"/>
  <c r="A68" i="5"/>
  <c r="R68" i="5" s="1"/>
  <c r="G68" i="5"/>
  <c r="S68" i="5"/>
  <c r="A69" i="5"/>
  <c r="R69" i="5" s="1"/>
  <c r="G69" i="5"/>
  <c r="I69" i="5" s="1"/>
  <c r="S69" i="5"/>
  <c r="A70" i="5"/>
  <c r="R70" i="5" s="1"/>
  <c r="G70" i="5"/>
  <c r="I70" i="5" s="1"/>
  <c r="S70" i="5"/>
  <c r="A71" i="5"/>
  <c r="R71" i="5" s="1"/>
  <c r="G71" i="5"/>
  <c r="I71" i="5" s="1"/>
  <c r="S71" i="5"/>
  <c r="A72" i="5"/>
  <c r="R72" i="5" s="1"/>
  <c r="G72" i="5"/>
  <c r="S72" i="5"/>
  <c r="A73" i="5"/>
  <c r="R73" i="5" s="1"/>
  <c r="G73" i="5"/>
  <c r="I73" i="5" s="1"/>
  <c r="S73" i="5"/>
  <c r="A74" i="5"/>
  <c r="R74" i="5" s="1"/>
  <c r="G74" i="5"/>
  <c r="I74" i="5" s="1"/>
  <c r="S74" i="5"/>
  <c r="A75" i="5"/>
  <c r="R75" i="5" s="1"/>
  <c r="G75" i="5"/>
  <c r="I75" i="5" s="1"/>
  <c r="S75" i="5"/>
  <c r="A76" i="5"/>
  <c r="R76" i="5" s="1"/>
  <c r="G76" i="5"/>
  <c r="S76" i="5"/>
  <c r="A77" i="5"/>
  <c r="R77" i="5" s="1"/>
  <c r="G77" i="5"/>
  <c r="I77" i="5" s="1"/>
  <c r="S77" i="5"/>
  <c r="A78" i="5"/>
  <c r="R78" i="5" s="1"/>
  <c r="G78" i="5"/>
  <c r="I78" i="5" s="1"/>
  <c r="S78" i="5"/>
  <c r="A79" i="5"/>
  <c r="R79" i="5" s="1"/>
  <c r="G79" i="5"/>
  <c r="I79" i="5" s="1"/>
  <c r="S79" i="5"/>
  <c r="A80" i="5"/>
  <c r="R80" i="5" s="1"/>
  <c r="G80" i="5"/>
  <c r="S80" i="5"/>
  <c r="A81" i="5"/>
  <c r="R81" i="5" s="1"/>
  <c r="G81" i="5"/>
  <c r="I81" i="5" s="1"/>
  <c r="S81" i="5"/>
  <c r="A82" i="5"/>
  <c r="R82" i="5" s="1"/>
  <c r="G82" i="5"/>
  <c r="I82" i="5" s="1"/>
  <c r="S82" i="5"/>
  <c r="A83" i="5"/>
  <c r="R83" i="5" s="1"/>
  <c r="G83" i="5"/>
  <c r="I83" i="5" s="1"/>
  <c r="S83" i="5"/>
  <c r="A84" i="5"/>
  <c r="R84" i="5" s="1"/>
  <c r="G84" i="5"/>
  <c r="S84" i="5"/>
  <c r="A85" i="5"/>
  <c r="R85" i="5" s="1"/>
  <c r="G85" i="5"/>
  <c r="I85" i="5" s="1"/>
  <c r="S85" i="5"/>
  <c r="A86" i="5"/>
  <c r="R86" i="5" s="1"/>
  <c r="G86" i="5"/>
  <c r="I86" i="5" s="1"/>
  <c r="S86" i="5"/>
  <c r="A87" i="5"/>
  <c r="R87" i="5" s="1"/>
  <c r="G87" i="5"/>
  <c r="I87" i="5" s="1"/>
  <c r="S87" i="5"/>
  <c r="A88" i="5"/>
  <c r="R88" i="5" s="1"/>
  <c r="G88" i="5"/>
  <c r="S88" i="5"/>
  <c r="A89" i="5"/>
  <c r="R89" i="5" s="1"/>
  <c r="G89" i="5"/>
  <c r="I89" i="5" s="1"/>
  <c r="S89" i="5"/>
  <c r="A90" i="5"/>
  <c r="R90" i="5" s="1"/>
  <c r="G90" i="5"/>
  <c r="I90" i="5" s="1"/>
  <c r="S90" i="5"/>
  <c r="A91" i="5"/>
  <c r="R91" i="5" s="1"/>
  <c r="G91" i="5"/>
  <c r="I91" i="5" s="1"/>
  <c r="S91" i="5"/>
  <c r="A92" i="5"/>
  <c r="R92" i="5" s="1"/>
  <c r="G92" i="5"/>
  <c r="S92" i="5"/>
  <c r="A93" i="5"/>
  <c r="R93" i="5" s="1"/>
  <c r="G93" i="5"/>
  <c r="I93" i="5" s="1"/>
  <c r="S93" i="5"/>
  <c r="A94" i="5"/>
  <c r="R94" i="5" s="1"/>
  <c r="G94" i="5"/>
  <c r="I94" i="5" s="1"/>
  <c r="S94" i="5"/>
  <c r="A95" i="5"/>
  <c r="R95" i="5" s="1"/>
  <c r="G95" i="5"/>
  <c r="I95" i="5" s="1"/>
  <c r="S95" i="5"/>
  <c r="A96" i="5"/>
  <c r="R96" i="5" s="1"/>
  <c r="G96" i="5"/>
  <c r="S96" i="5"/>
  <c r="A97" i="5"/>
  <c r="R97" i="5" s="1"/>
  <c r="G97" i="5"/>
  <c r="I97" i="5" s="1"/>
  <c r="S97" i="5"/>
  <c r="A98" i="5"/>
  <c r="R98" i="5" s="1"/>
  <c r="G98" i="5"/>
  <c r="I98" i="5" s="1"/>
  <c r="S98" i="5"/>
  <c r="A99" i="5"/>
  <c r="R99" i="5" s="1"/>
  <c r="G99" i="5"/>
  <c r="I99" i="5" s="1"/>
  <c r="S99" i="5"/>
  <c r="A100" i="5"/>
  <c r="R100" i="5" s="1"/>
  <c r="G100" i="5"/>
  <c r="S100" i="5"/>
  <c r="A101" i="5"/>
  <c r="R101" i="5" s="1"/>
  <c r="G101" i="5"/>
  <c r="I101" i="5" s="1"/>
  <c r="S101" i="5"/>
  <c r="A102" i="5"/>
  <c r="R102" i="5" s="1"/>
  <c r="G102" i="5"/>
  <c r="I102" i="5" s="1"/>
  <c r="S102" i="5"/>
  <c r="A103" i="5"/>
  <c r="R103" i="5" s="1"/>
  <c r="G103" i="5"/>
  <c r="I103" i="5" s="1"/>
  <c r="S103" i="5"/>
  <c r="A104" i="5"/>
  <c r="R104" i="5" s="1"/>
  <c r="G104" i="5"/>
  <c r="S104" i="5"/>
  <c r="A105" i="5"/>
  <c r="R105" i="5" s="1"/>
  <c r="G105" i="5"/>
  <c r="I105" i="5" s="1"/>
  <c r="S105" i="5"/>
  <c r="A106" i="5"/>
  <c r="R106" i="5" s="1"/>
  <c r="G106" i="5"/>
  <c r="I106" i="5" s="1"/>
  <c r="S106" i="5"/>
  <c r="A107" i="5"/>
  <c r="R107" i="5" s="1"/>
  <c r="G107" i="5"/>
  <c r="I107" i="5" s="1"/>
  <c r="S107" i="5"/>
  <c r="A108" i="5"/>
  <c r="R108" i="5" s="1"/>
  <c r="G108" i="5"/>
  <c r="S108" i="5"/>
  <c r="A109" i="5"/>
  <c r="R109" i="5" s="1"/>
  <c r="G109" i="5"/>
  <c r="I109" i="5" s="1"/>
  <c r="S109" i="5"/>
  <c r="A5" i="5"/>
  <c r="R5" i="5" s="1"/>
  <c r="G5" i="5"/>
  <c r="I5" i="5" s="1"/>
  <c r="A6" i="5"/>
  <c r="R6" i="5" s="1"/>
  <c r="G6" i="5"/>
  <c r="S4" i="5"/>
  <c r="G4" i="5"/>
  <c r="I4" i="5" s="1"/>
  <c r="A4" i="5"/>
  <c r="R4" i="5" s="1"/>
  <c r="I194" i="5" l="1"/>
  <c r="I185" i="5"/>
  <c r="I179" i="5"/>
  <c r="I199" i="5"/>
  <c r="I188" i="5"/>
  <c r="I161" i="5"/>
  <c r="I196" i="5"/>
  <c r="I172" i="5"/>
  <c r="I171" i="5"/>
  <c r="I159" i="5"/>
  <c r="I205" i="5"/>
  <c r="I198" i="5"/>
  <c r="I184" i="5"/>
  <c r="I181" i="5"/>
  <c r="I178" i="5"/>
  <c r="I177" i="5"/>
  <c r="I156" i="5"/>
  <c r="I169" i="5"/>
  <c r="I154" i="5"/>
  <c r="I202" i="5"/>
  <c r="I192" i="5"/>
  <c r="I186" i="5"/>
  <c r="I204" i="5"/>
  <c r="I166" i="5"/>
  <c r="I143" i="5"/>
  <c r="I139" i="5"/>
  <c r="I127" i="5"/>
  <c r="I155" i="5"/>
  <c r="I147" i="5"/>
  <c r="I131" i="5"/>
  <c r="I180" i="5"/>
  <c r="I135" i="5"/>
  <c r="I123" i="5"/>
  <c r="I119" i="5"/>
  <c r="I115" i="5"/>
  <c r="I110" i="5"/>
  <c r="I108" i="5"/>
  <c r="I104" i="5"/>
  <c r="I100" i="5"/>
  <c r="I96" i="5"/>
  <c r="I92" i="5"/>
  <c r="I88" i="5"/>
  <c r="I84" i="5"/>
  <c r="I80" i="5"/>
  <c r="I76" i="5"/>
  <c r="I72" i="5"/>
  <c r="I68" i="5"/>
  <c r="I64" i="5"/>
  <c r="I60" i="5"/>
  <c r="I56" i="5"/>
  <c r="I52" i="5"/>
  <c r="I48" i="5"/>
  <c r="I44" i="5"/>
  <c r="I40" i="5"/>
  <c r="I36" i="5"/>
  <c r="I32" i="5"/>
  <c r="I28" i="5"/>
  <c r="I24" i="5"/>
  <c r="I20" i="5"/>
  <c r="I16" i="5"/>
  <c r="I12" i="5"/>
  <c r="I8" i="5"/>
  <c r="I6" i="5"/>
  <c r="A106" i="8"/>
  <c r="B106" i="8"/>
  <c r="C106" i="8"/>
  <c r="D106" i="8"/>
  <c r="E106" i="8"/>
  <c r="F106" i="8"/>
  <c r="A107" i="8"/>
  <c r="B107" i="8"/>
  <c r="C107" i="8"/>
  <c r="D107" i="8"/>
  <c r="E107" i="8"/>
  <c r="F107" i="8"/>
  <c r="A108" i="8"/>
  <c r="B108" i="8"/>
  <c r="C108" i="8"/>
  <c r="D108" i="8"/>
  <c r="E108" i="8"/>
  <c r="F108" i="8"/>
  <c r="A109" i="8"/>
  <c r="B109" i="8"/>
  <c r="C109" i="8"/>
  <c r="D109" i="8"/>
  <c r="E109" i="8"/>
  <c r="F109" i="8"/>
  <c r="A91" i="8"/>
  <c r="B91" i="8"/>
  <c r="C91" i="8"/>
  <c r="D91" i="8"/>
  <c r="E91" i="8"/>
  <c r="F91" i="8"/>
  <c r="A92" i="8"/>
  <c r="B92" i="8"/>
  <c r="C92" i="8"/>
  <c r="D92" i="8"/>
  <c r="E92" i="8"/>
  <c r="F92" i="8"/>
  <c r="A93" i="8"/>
  <c r="B93" i="8"/>
  <c r="C93" i="8"/>
  <c r="D93" i="8"/>
  <c r="E93" i="8"/>
  <c r="F93" i="8"/>
  <c r="A94" i="8"/>
  <c r="B94" i="8"/>
  <c r="C94" i="8"/>
  <c r="D94" i="8"/>
  <c r="E94" i="8"/>
  <c r="F94" i="8"/>
  <c r="A95" i="8"/>
  <c r="B95" i="8"/>
  <c r="C95" i="8"/>
  <c r="D95" i="8"/>
  <c r="E95" i="8"/>
  <c r="F95" i="8"/>
  <c r="A96" i="8"/>
  <c r="B96" i="8"/>
  <c r="C96" i="8"/>
  <c r="D96" i="8"/>
  <c r="E96" i="8"/>
  <c r="F96" i="8"/>
  <c r="A97" i="8"/>
  <c r="B97" i="8"/>
  <c r="C97" i="8"/>
  <c r="D97" i="8"/>
  <c r="E97" i="8"/>
  <c r="F97" i="8"/>
  <c r="A98" i="8"/>
  <c r="B98" i="8"/>
  <c r="C98" i="8"/>
  <c r="D98" i="8"/>
  <c r="E98" i="8"/>
  <c r="F98" i="8"/>
  <c r="A99" i="8"/>
  <c r="B99" i="8"/>
  <c r="C99" i="8"/>
  <c r="D99" i="8"/>
  <c r="E99" i="8"/>
  <c r="F99" i="8"/>
  <c r="A100" i="8"/>
  <c r="B100" i="8"/>
  <c r="C100" i="8"/>
  <c r="D100" i="8"/>
  <c r="E100" i="8"/>
  <c r="F100" i="8"/>
  <c r="A101" i="8"/>
  <c r="B101" i="8"/>
  <c r="C101" i="8"/>
  <c r="D101" i="8"/>
  <c r="E101" i="8"/>
  <c r="F101" i="8"/>
  <c r="A102" i="8"/>
  <c r="B102" i="8"/>
  <c r="C102" i="8"/>
  <c r="D102" i="8"/>
  <c r="E102" i="8"/>
  <c r="F102" i="8"/>
  <c r="A103" i="8"/>
  <c r="B103" i="8"/>
  <c r="C103" i="8"/>
  <c r="D103" i="8"/>
  <c r="E103" i="8"/>
  <c r="F103" i="8"/>
  <c r="A104" i="8"/>
  <c r="B104" i="8"/>
  <c r="C104" i="8"/>
  <c r="D104" i="8"/>
  <c r="E104" i="8"/>
  <c r="F104" i="8"/>
  <c r="A105" i="8"/>
  <c r="B105" i="8"/>
  <c r="C105" i="8"/>
  <c r="D105" i="8"/>
  <c r="E105" i="8"/>
  <c r="F105" i="8"/>
  <c r="A90" i="8"/>
  <c r="B90" i="8"/>
  <c r="C90" i="8"/>
  <c r="D90" i="8"/>
  <c r="E90" i="8"/>
  <c r="F90" i="8"/>
  <c r="B1" i="4"/>
  <c r="B1" i="5" s="1"/>
  <c r="C327" i="5" l="1"/>
  <c r="C328" i="5"/>
  <c r="V328" i="5"/>
  <c r="V333" i="5"/>
  <c r="C337" i="5"/>
  <c r="V339" i="5"/>
  <c r="C344" i="5"/>
  <c r="V344" i="5"/>
  <c r="C350" i="5"/>
  <c r="V350" i="5"/>
  <c r="C355" i="5"/>
  <c r="V357" i="5"/>
  <c r="V368" i="5"/>
  <c r="C375" i="5"/>
  <c r="C379" i="5"/>
  <c r="V385" i="5"/>
  <c r="V387" i="5"/>
  <c r="C391" i="5"/>
  <c r="V392" i="5"/>
  <c r="V398" i="5"/>
  <c r="C410" i="5"/>
  <c r="V212" i="5"/>
  <c r="V214" i="5"/>
  <c r="C220" i="5"/>
  <c r="V224" i="5"/>
  <c r="V225" i="5"/>
  <c r="C240" i="5"/>
  <c r="V240" i="5"/>
  <c r="C243" i="5"/>
  <c r="C244" i="5"/>
  <c r="C246" i="5"/>
  <c r="C257" i="5"/>
  <c r="C264" i="5"/>
  <c r="C265" i="5"/>
  <c r="V265" i="5"/>
  <c r="V267" i="5"/>
  <c r="V271" i="5"/>
  <c r="C275" i="5"/>
  <c r="C278" i="5"/>
  <c r="C279" i="5"/>
  <c r="V280" i="5"/>
  <c r="V281" i="5"/>
  <c r="C287" i="5"/>
  <c r="V290" i="5"/>
  <c r="V300" i="5"/>
  <c r="V301" i="5"/>
  <c r="V307" i="5"/>
  <c r="C309" i="5"/>
  <c r="C310" i="5"/>
  <c r="C270" i="5"/>
  <c r="C289" i="5"/>
  <c r="C296" i="5"/>
  <c r="V302" i="5"/>
  <c r="V312" i="5"/>
  <c r="C301" i="5"/>
  <c r="C308" i="5"/>
  <c r="V314" i="5"/>
  <c r="C210" i="5"/>
  <c r="C323" i="5"/>
  <c r="C324" i="5"/>
  <c r="V324" i="5"/>
  <c r="V329" i="5"/>
  <c r="C333" i="5"/>
  <c r="C338" i="5"/>
  <c r="V338" i="5"/>
  <c r="C343" i="5"/>
  <c r="V345" i="5"/>
  <c r="C357" i="5"/>
  <c r="V359" i="5"/>
  <c r="C364" i="5"/>
  <c r="V364" i="5"/>
  <c r="C368" i="5"/>
  <c r="V370" i="5"/>
  <c r="C381" i="5"/>
  <c r="V381" i="5"/>
  <c r="C385" i="5"/>
  <c r="V389" i="5"/>
  <c r="V391" i="5"/>
  <c r="C395" i="5"/>
  <c r="V396" i="5"/>
  <c r="V402" i="5"/>
  <c r="C414" i="5"/>
  <c r="V317" i="5"/>
  <c r="V211" i="5"/>
  <c r="V213" i="5"/>
  <c r="C223" i="5"/>
  <c r="V223" i="5"/>
  <c r="V226" i="5"/>
  <c r="V234" i="5"/>
  <c r="C242" i="5"/>
  <c r="C247" i="5"/>
  <c r="V247" i="5"/>
  <c r="V248" i="5"/>
  <c r="V266" i="5"/>
  <c r="V268" i="5"/>
  <c r="V270" i="5"/>
  <c r="V279" i="5"/>
  <c r="V282" i="5"/>
  <c r="V287" i="5"/>
  <c r="C290" i="5"/>
  <c r="C299" i="5"/>
  <c r="V313" i="5"/>
  <c r="C302" i="5"/>
  <c r="C311" i="5"/>
  <c r="C316" i="5"/>
  <c r="C372" i="5"/>
  <c r="C319" i="5"/>
  <c r="C320" i="5"/>
  <c r="V320" i="5"/>
  <c r="V325" i="5"/>
  <c r="C329" i="5"/>
  <c r="C334" i="5"/>
  <c r="C345" i="5"/>
  <c r="V347" i="5"/>
  <c r="C352" i="5"/>
  <c r="V352" i="5"/>
  <c r="C358" i="5"/>
  <c r="V358" i="5"/>
  <c r="C363" i="5"/>
  <c r="C369" i="5"/>
  <c r="C376" i="5"/>
  <c r="V376" i="5"/>
  <c r="V377" i="5"/>
  <c r="V382" i="5"/>
  <c r="C386" i="5"/>
  <c r="C388" i="5"/>
  <c r="C389" i="5"/>
  <c r="V393" i="5"/>
  <c r="V395" i="5"/>
  <c r="C399" i="5"/>
  <c r="V400" i="5"/>
  <c r="V406" i="5"/>
  <c r="C213" i="5"/>
  <c r="V216" i="5"/>
  <c r="C225" i="5"/>
  <c r="C226" i="5"/>
  <c r="V229" i="5"/>
  <c r="V230" i="5"/>
  <c r="V236" i="5"/>
  <c r="C241" i="5"/>
  <c r="V253" i="5"/>
  <c r="V260" i="5"/>
  <c r="C266" i="5"/>
  <c r="C268" i="5"/>
  <c r="C281" i="5"/>
  <c r="C282" i="5"/>
  <c r="V292" i="5"/>
  <c r="V293" i="5"/>
  <c r="V299" i="5"/>
  <c r="V316" i="5"/>
  <c r="C367" i="5"/>
  <c r="V321" i="5"/>
  <c r="C325" i="5"/>
  <c r="C330" i="5"/>
  <c r="V334" i="5"/>
  <c r="V335" i="5"/>
  <c r="C340" i="5"/>
  <c r="V340" i="5"/>
  <c r="C346" i="5"/>
  <c r="V346" i="5"/>
  <c r="C351" i="5"/>
  <c r="V353" i="5"/>
  <c r="C365" i="5"/>
  <c r="V365" i="5"/>
  <c r="V369" i="5"/>
  <c r="C382" i="5"/>
  <c r="C390" i="5"/>
  <c r="C392" i="5"/>
  <c r="C393" i="5"/>
  <c r="V397" i="5"/>
  <c r="V399" i="5"/>
  <c r="C403" i="5"/>
  <c r="V404" i="5"/>
  <c r="V408" i="5"/>
  <c r="V410" i="5"/>
  <c r="C212" i="5"/>
  <c r="C214" i="5"/>
  <c r="C215" i="5"/>
  <c r="V215" i="5"/>
  <c r="V217" i="5"/>
  <c r="V218" i="5"/>
  <c r="C224" i="5"/>
  <c r="V228" i="5"/>
  <c r="V233" i="5"/>
  <c r="V237" i="5"/>
  <c r="V238" i="5"/>
  <c r="C248" i="5"/>
  <c r="C249" i="5"/>
  <c r="V249" i="5"/>
  <c r="V251" i="5"/>
  <c r="V255" i="5"/>
  <c r="V258" i="5"/>
  <c r="V262" i="5"/>
  <c r="C269" i="5"/>
  <c r="C272" i="5"/>
  <c r="V272" i="5"/>
  <c r="V273" i="5"/>
  <c r="V275" i="5"/>
  <c r="V276" i="5"/>
  <c r="C280" i="5"/>
  <c r="C288" i="5"/>
  <c r="C291" i="5"/>
  <c r="V294" i="5"/>
  <c r="V304" i="5"/>
  <c r="V305" i="5"/>
  <c r="V311" i="5"/>
  <c r="C313" i="5"/>
  <c r="C314" i="5"/>
  <c r="V210" i="5"/>
  <c r="V318" i="5"/>
  <c r="V332" i="5"/>
  <c r="C349" i="5"/>
  <c r="V362" i="5"/>
  <c r="V380" i="5"/>
  <c r="C384" i="5"/>
  <c r="V413" i="5"/>
  <c r="C255" i="5"/>
  <c r="V288" i="5"/>
  <c r="C298" i="5"/>
  <c r="C321" i="5"/>
  <c r="C326" i="5"/>
  <c r="V330" i="5"/>
  <c r="V331" i="5"/>
  <c r="C339" i="5"/>
  <c r="V341" i="5"/>
  <c r="C353" i="5"/>
  <c r="V355" i="5"/>
  <c r="C360" i="5"/>
  <c r="V360" i="5"/>
  <c r="V366" i="5"/>
  <c r="C371" i="5"/>
  <c r="V373" i="5"/>
  <c r="C377" i="5"/>
  <c r="C378" i="5"/>
  <c r="C394" i="5"/>
  <c r="C396" i="5"/>
  <c r="C397" i="5"/>
  <c r="V401" i="5"/>
  <c r="V403" i="5"/>
  <c r="C407" i="5"/>
  <c r="V407" i="5"/>
  <c r="V412" i="5"/>
  <c r="V414" i="5"/>
  <c r="C211" i="5"/>
  <c r="C217" i="5"/>
  <c r="C227" i="5"/>
  <c r="V227" i="5"/>
  <c r="C230" i="5"/>
  <c r="V232" i="5"/>
  <c r="C235" i="5"/>
  <c r="V235" i="5"/>
  <c r="C237" i="5"/>
  <c r="V244" i="5"/>
  <c r="V250" i="5"/>
  <c r="V252" i="5"/>
  <c r="C254" i="5"/>
  <c r="V254" i="5"/>
  <c r="V259" i="5"/>
  <c r="C261" i="5"/>
  <c r="V261" i="5"/>
  <c r="C267" i="5"/>
  <c r="C271" i="5"/>
  <c r="C283" i="5"/>
  <c r="V284" i="5"/>
  <c r="V285" i="5"/>
  <c r="V291" i="5"/>
  <c r="C293" i="5"/>
  <c r="C294" i="5"/>
  <c r="C300" i="5"/>
  <c r="C303" i="5"/>
  <c r="V306" i="5"/>
  <c r="C306" i="5"/>
  <c r="C315" i="5"/>
  <c r="V356" i="5"/>
  <c r="C362" i="5"/>
  <c r="C380" i="5"/>
  <c r="V384" i="5"/>
  <c r="C406" i="5"/>
  <c r="C412" i="5"/>
  <c r="C221" i="5"/>
  <c r="V241" i="5"/>
  <c r="C251" i="5"/>
  <c r="C284" i="5"/>
  <c r="C307" i="5"/>
  <c r="V310" i="5"/>
  <c r="C322" i="5"/>
  <c r="V326" i="5"/>
  <c r="V327" i="5"/>
  <c r="C341" i="5"/>
  <c r="V343" i="5"/>
  <c r="C348" i="5"/>
  <c r="V348" i="5"/>
  <c r="C354" i="5"/>
  <c r="V354" i="5"/>
  <c r="C359" i="5"/>
  <c r="V361" i="5"/>
  <c r="C366" i="5"/>
  <c r="C370" i="5"/>
  <c r="V371" i="5"/>
  <c r="V372" i="5"/>
  <c r="V374" i="5"/>
  <c r="V378" i="5"/>
  <c r="V379" i="5"/>
  <c r="C383" i="5"/>
  <c r="V383" i="5"/>
  <c r="V386" i="5"/>
  <c r="C398" i="5"/>
  <c r="C400" i="5"/>
  <c r="C401" i="5"/>
  <c r="V405" i="5"/>
  <c r="C411" i="5"/>
  <c r="V411" i="5"/>
  <c r="C216" i="5"/>
  <c r="C218" i="5"/>
  <c r="V220" i="5"/>
  <c r="V221" i="5"/>
  <c r="C229" i="5"/>
  <c r="C231" i="5"/>
  <c r="V231" i="5"/>
  <c r="C234" i="5"/>
  <c r="C238" i="5"/>
  <c r="V239" i="5"/>
  <c r="V242" i="5"/>
  <c r="C250" i="5"/>
  <c r="C252" i="5"/>
  <c r="V257" i="5"/>
  <c r="C273" i="5"/>
  <c r="C274" i="5"/>
  <c r="V274" i="5"/>
  <c r="C276" i="5"/>
  <c r="C277" i="5"/>
  <c r="V278" i="5"/>
  <c r="V283" i="5"/>
  <c r="V286" i="5"/>
  <c r="V296" i="5"/>
  <c r="V297" i="5"/>
  <c r="V303" i="5"/>
  <c r="C305" i="5"/>
  <c r="C312" i="5"/>
  <c r="V319" i="5"/>
  <c r="V351" i="5"/>
  <c r="V375" i="5"/>
  <c r="V388" i="5"/>
  <c r="C258" i="5"/>
  <c r="V289" i="5"/>
  <c r="C297" i="5"/>
  <c r="C318" i="5"/>
  <c r="V322" i="5"/>
  <c r="V323" i="5"/>
  <c r="C335" i="5"/>
  <c r="C336" i="5"/>
  <c r="V336" i="5"/>
  <c r="C342" i="5"/>
  <c r="V342" i="5"/>
  <c r="C347" i="5"/>
  <c r="V349" i="5"/>
  <c r="C361" i="5"/>
  <c r="V363" i="5"/>
  <c r="C374" i="5"/>
  <c r="V390" i="5"/>
  <c r="C402" i="5"/>
  <c r="C404" i="5"/>
  <c r="C405" i="5"/>
  <c r="C408" i="5"/>
  <c r="C409" i="5"/>
  <c r="V409" i="5"/>
  <c r="C415" i="5"/>
  <c r="V415" i="5"/>
  <c r="C317" i="5"/>
  <c r="C219" i="5"/>
  <c r="V219" i="5"/>
  <c r="V222" i="5"/>
  <c r="C228" i="5"/>
  <c r="C233" i="5"/>
  <c r="C236" i="5"/>
  <c r="C239" i="5"/>
  <c r="V243" i="5"/>
  <c r="C245" i="5"/>
  <c r="V245" i="5"/>
  <c r="V246" i="5"/>
  <c r="C253" i="5"/>
  <c r="C256" i="5"/>
  <c r="V256" i="5"/>
  <c r="C259" i="5"/>
  <c r="C260" i="5"/>
  <c r="C262" i="5"/>
  <c r="C263" i="5"/>
  <c r="V263" i="5"/>
  <c r="V264" i="5"/>
  <c r="V277" i="5"/>
  <c r="C285" i="5"/>
  <c r="C286" i="5"/>
  <c r="C292" i="5"/>
  <c r="C295" i="5"/>
  <c r="V298" i="5"/>
  <c r="V308" i="5"/>
  <c r="V309" i="5"/>
  <c r="V315" i="5"/>
  <c r="C331" i="5"/>
  <c r="C332" i="5"/>
  <c r="V337" i="5"/>
  <c r="C356" i="5"/>
  <c r="V367" i="5"/>
  <c r="C373" i="5"/>
  <c r="C387" i="5"/>
  <c r="V394" i="5"/>
  <c r="C413" i="5"/>
  <c r="C222" i="5"/>
  <c r="C232" i="5"/>
  <c r="V269" i="5"/>
  <c r="V295" i="5"/>
  <c r="C304" i="5"/>
  <c r="V114" i="5"/>
  <c r="C124" i="5"/>
  <c r="V124" i="5"/>
  <c r="V130" i="5"/>
  <c r="V134" i="5"/>
  <c r="V138" i="5"/>
  <c r="V142" i="5"/>
  <c r="V143" i="5"/>
  <c r="V148" i="5"/>
  <c r="C154" i="5"/>
  <c r="C155" i="5"/>
  <c r="V155" i="5"/>
  <c r="C159" i="5"/>
  <c r="C162" i="5"/>
  <c r="V162" i="5"/>
  <c r="V175" i="5"/>
  <c r="C182" i="5"/>
  <c r="V186" i="5"/>
  <c r="C199" i="5"/>
  <c r="C201" i="5"/>
  <c r="C203" i="5"/>
  <c r="V207" i="5"/>
  <c r="C118" i="5"/>
  <c r="C123" i="5"/>
  <c r="V135" i="5"/>
  <c r="V140" i="5"/>
  <c r="V147" i="5"/>
  <c r="V151" i="5"/>
  <c r="C157" i="5"/>
  <c r="C161" i="5"/>
  <c r="C165" i="5"/>
  <c r="V167" i="5"/>
  <c r="C172" i="5"/>
  <c r="C173" i="5"/>
  <c r="V177" i="5"/>
  <c r="V179" i="5"/>
  <c r="C183" i="5"/>
  <c r="C190" i="5"/>
  <c r="V196" i="5"/>
  <c r="C202" i="5"/>
  <c r="C205" i="5"/>
  <c r="C206" i="5"/>
  <c r="C207" i="5"/>
  <c r="V208" i="5"/>
  <c r="V115" i="5"/>
  <c r="C121" i="5"/>
  <c r="V121" i="5"/>
  <c r="C125" i="5"/>
  <c r="C127" i="5"/>
  <c r="C128" i="5"/>
  <c r="V128" i="5"/>
  <c r="V131" i="5"/>
  <c r="V132" i="5"/>
  <c r="C140" i="5"/>
  <c r="C144" i="5"/>
  <c r="V144" i="5"/>
  <c r="C147" i="5"/>
  <c r="C151" i="5"/>
  <c r="C156" i="5"/>
  <c r="V157" i="5"/>
  <c r="V165" i="5"/>
  <c r="V166" i="5"/>
  <c r="C171" i="5"/>
  <c r="V176" i="5"/>
  <c r="V178" i="5"/>
  <c r="V183" i="5"/>
  <c r="V185" i="5"/>
  <c r="C191" i="5"/>
  <c r="C196" i="5"/>
  <c r="C204" i="5"/>
  <c r="V113" i="5"/>
  <c r="C111" i="5"/>
  <c r="C115" i="5"/>
  <c r="V118" i="5"/>
  <c r="V125" i="5"/>
  <c r="C131" i="5"/>
  <c r="C135" i="5"/>
  <c r="C136" i="5"/>
  <c r="V136" i="5"/>
  <c r="C139" i="5"/>
  <c r="C143" i="5"/>
  <c r="C148" i="5"/>
  <c r="C149" i="5"/>
  <c r="V152" i="5"/>
  <c r="C163" i="5"/>
  <c r="C168" i="5"/>
  <c r="V173" i="5"/>
  <c r="C176" i="5"/>
  <c r="C178" i="5"/>
  <c r="V184" i="5"/>
  <c r="C187" i="5"/>
  <c r="V191" i="5"/>
  <c r="V194" i="5"/>
  <c r="C197" i="5"/>
  <c r="C208" i="5"/>
  <c r="C209" i="5"/>
  <c r="C113" i="5"/>
  <c r="V120" i="5"/>
  <c r="V127" i="5"/>
  <c r="C134" i="5"/>
  <c r="C142" i="5"/>
  <c r="V146" i="5"/>
  <c r="V150" i="5"/>
  <c r="V156" i="5"/>
  <c r="C164" i="5"/>
  <c r="V171" i="5"/>
  <c r="V172" i="5"/>
  <c r="C181" i="5"/>
  <c r="V190" i="5"/>
  <c r="C194" i="5"/>
  <c r="V203" i="5"/>
  <c r="V112" i="5"/>
  <c r="C112" i="5"/>
  <c r="C116" i="5"/>
  <c r="V116" i="5"/>
  <c r="C122" i="5"/>
  <c r="C129" i="5"/>
  <c r="V129" i="5"/>
  <c r="C132" i="5"/>
  <c r="C141" i="5"/>
  <c r="C145" i="5"/>
  <c r="V145" i="5"/>
  <c r="V149" i="5"/>
  <c r="C152" i="5"/>
  <c r="C158" i="5"/>
  <c r="V159" i="5"/>
  <c r="C166" i="5"/>
  <c r="V169" i="5"/>
  <c r="V174" i="5"/>
  <c r="C177" i="5"/>
  <c r="C180" i="5"/>
  <c r="C184" i="5"/>
  <c r="C186" i="5"/>
  <c r="V187" i="5"/>
  <c r="V192" i="5"/>
  <c r="V197" i="5"/>
  <c r="V209" i="5"/>
  <c r="V111" i="5"/>
  <c r="V117" i="5"/>
  <c r="V139" i="5"/>
  <c r="C160" i="5"/>
  <c r="V170" i="5"/>
  <c r="C175" i="5"/>
  <c r="C189" i="5"/>
  <c r="V195" i="5"/>
  <c r="V205" i="5"/>
  <c r="V119" i="5"/>
  <c r="C126" i="5"/>
  <c r="C133" i="5"/>
  <c r="V133" i="5"/>
  <c r="C137" i="5"/>
  <c r="V137" i="5"/>
  <c r="V141" i="5"/>
  <c r="V154" i="5"/>
  <c r="V158" i="5"/>
  <c r="V163" i="5"/>
  <c r="C167" i="5"/>
  <c r="V168" i="5"/>
  <c r="C174" i="5"/>
  <c r="C179" i="5"/>
  <c r="V180" i="5"/>
  <c r="C185" i="5"/>
  <c r="V188" i="5"/>
  <c r="V193" i="5"/>
  <c r="V198" i="5"/>
  <c r="V199" i="5"/>
  <c r="V202" i="5"/>
  <c r="C120" i="5"/>
  <c r="V126" i="5"/>
  <c r="C138" i="5"/>
  <c r="V160" i="5"/>
  <c r="C169" i="5"/>
  <c r="V189" i="5"/>
  <c r="V201" i="5"/>
  <c r="V204" i="5"/>
  <c r="C114" i="5"/>
  <c r="C117" i="5"/>
  <c r="C119" i="5"/>
  <c r="V122" i="5"/>
  <c r="V123" i="5"/>
  <c r="C130" i="5"/>
  <c r="C146" i="5"/>
  <c r="C150" i="5"/>
  <c r="C153" i="5"/>
  <c r="V153" i="5"/>
  <c r="V161" i="5"/>
  <c r="V164" i="5"/>
  <c r="C170" i="5"/>
  <c r="V181" i="5"/>
  <c r="V182" i="5"/>
  <c r="C188" i="5"/>
  <c r="C192" i="5"/>
  <c r="C193" i="5"/>
  <c r="C195" i="5"/>
  <c r="C198" i="5"/>
  <c r="V200" i="5"/>
  <c r="V206" i="5"/>
  <c r="C200" i="5"/>
  <c r="V17" i="5"/>
  <c r="C22" i="5"/>
  <c r="C25" i="5"/>
  <c r="V27" i="5"/>
  <c r="C32" i="5"/>
  <c r="V34" i="5"/>
  <c r="C36" i="5"/>
  <c r="V39" i="5"/>
  <c r="C45" i="5"/>
  <c r="C52" i="5"/>
  <c r="V59" i="5"/>
  <c r="C64" i="5"/>
  <c r="V69" i="5"/>
  <c r="C71" i="5"/>
  <c r="V73" i="5"/>
  <c r="C76" i="5"/>
  <c r="C80" i="5"/>
  <c r="V82" i="5"/>
  <c r="C84" i="5"/>
  <c r="C89" i="5"/>
  <c r="V91" i="5"/>
  <c r="C93" i="5"/>
  <c r="V95" i="5"/>
  <c r="C97" i="5"/>
  <c r="V99" i="5"/>
  <c r="C101" i="5"/>
  <c r="V103" i="5"/>
  <c r="C105" i="5"/>
  <c r="C108" i="5"/>
  <c r="C9" i="5"/>
  <c r="C12" i="5"/>
  <c r="C15" i="5"/>
  <c r="C21" i="5"/>
  <c r="V23" i="5"/>
  <c r="V30" i="5"/>
  <c r="V38" i="5"/>
  <c r="V43" i="5"/>
  <c r="C48" i="5"/>
  <c r="C51" i="5"/>
  <c r="V54" i="5"/>
  <c r="C56" i="5"/>
  <c r="V62" i="5"/>
  <c r="V65" i="5"/>
  <c r="C67" i="5"/>
  <c r="V72" i="5"/>
  <c r="C75" i="5"/>
  <c r="C79" i="5"/>
  <c r="V87" i="5"/>
  <c r="V106" i="5"/>
  <c r="V5" i="5"/>
  <c r="C7" i="5"/>
  <c r="V14" i="5"/>
  <c r="V20" i="5"/>
  <c r="V47" i="5"/>
  <c r="V55" i="5"/>
  <c r="V74" i="5"/>
  <c r="C110" i="5"/>
  <c r="V10" i="5"/>
  <c r="V13" i="5"/>
  <c r="V16" i="5"/>
  <c r="C18" i="5"/>
  <c r="V19" i="5"/>
  <c r="V26" i="5"/>
  <c r="C28" i="5"/>
  <c r="V33" i="5"/>
  <c r="C35" i="5"/>
  <c r="V37" i="5"/>
  <c r="C40" i="5"/>
  <c r="V42" i="5"/>
  <c r="V46" i="5"/>
  <c r="V49" i="5"/>
  <c r="V58" i="5"/>
  <c r="C60" i="5"/>
  <c r="V68" i="5"/>
  <c r="C70" i="5"/>
  <c r="C74" i="5"/>
  <c r="V77" i="5"/>
  <c r="C83" i="5"/>
  <c r="V86" i="5"/>
  <c r="V90" i="5"/>
  <c r="C92" i="5"/>
  <c r="V94" i="5"/>
  <c r="C96" i="5"/>
  <c r="V98" i="5"/>
  <c r="C100" i="5"/>
  <c r="V102" i="5"/>
  <c r="C104" i="5"/>
  <c r="V110" i="5"/>
  <c r="C16" i="5"/>
  <c r="C19" i="5"/>
  <c r="C29" i="5"/>
  <c r="V50" i="5"/>
  <c r="V66" i="5"/>
  <c r="V78" i="5"/>
  <c r="V7" i="5"/>
  <c r="V22" i="5"/>
  <c r="C24" i="5"/>
  <c r="V29" i="5"/>
  <c r="C31" i="5"/>
  <c r="V32" i="5"/>
  <c r="V36" i="5"/>
  <c r="C39" i="5"/>
  <c r="V41" i="5"/>
  <c r="C44" i="5"/>
  <c r="V53" i="5"/>
  <c r="C55" i="5"/>
  <c r="V57" i="5"/>
  <c r="V61" i="5"/>
  <c r="C63" i="5"/>
  <c r="C66" i="5"/>
  <c r="C73" i="5"/>
  <c r="V81" i="5"/>
  <c r="V85" i="5"/>
  <c r="C88" i="5"/>
  <c r="V89" i="5"/>
  <c r="C107" i="5"/>
  <c r="V109" i="5"/>
  <c r="C6" i="5"/>
  <c r="C4" i="5"/>
  <c r="C11" i="5"/>
  <c r="V12" i="5"/>
  <c r="C14" i="5"/>
  <c r="C17" i="5"/>
  <c r="C20" i="5"/>
  <c r="V25" i="5"/>
  <c r="C27" i="5"/>
  <c r="C34" i="5"/>
  <c r="C38" i="5"/>
  <c r="C43" i="5"/>
  <c r="V45" i="5"/>
  <c r="C47" i="5"/>
  <c r="V48" i="5"/>
  <c r="C50" i="5"/>
  <c r="V52" i="5"/>
  <c r="V56" i="5"/>
  <c r="C59" i="5"/>
  <c r="V64" i="5"/>
  <c r="C69" i="5"/>
  <c r="V71" i="5"/>
  <c r="V76" i="5"/>
  <c r="C78" i="5"/>
  <c r="V80" i="5"/>
  <c r="V84" i="5"/>
  <c r="C87" i="5"/>
  <c r="C91" i="5"/>
  <c r="V93" i="5"/>
  <c r="C95" i="5"/>
  <c r="V97" i="5"/>
  <c r="C99" i="5"/>
  <c r="C103" i="5"/>
  <c r="V105" i="5"/>
  <c r="V108" i="5"/>
  <c r="C10" i="5"/>
  <c r="C41" i="5"/>
  <c r="C61" i="5"/>
  <c r="C68" i="5"/>
  <c r="C102" i="5"/>
  <c r="V4" i="5"/>
  <c r="C8" i="5"/>
  <c r="V9" i="5"/>
  <c r="V15" i="5"/>
  <c r="V18" i="5"/>
  <c r="C23" i="5"/>
  <c r="V28" i="5"/>
  <c r="C30" i="5"/>
  <c r="C33" i="5"/>
  <c r="C37" i="5"/>
  <c r="V40" i="5"/>
  <c r="C42" i="5"/>
  <c r="C54" i="5"/>
  <c r="C58" i="5"/>
  <c r="V60" i="5"/>
  <c r="C62" i="5"/>
  <c r="V67" i="5"/>
  <c r="C82" i="5"/>
  <c r="C86" i="5"/>
  <c r="C90" i="5"/>
  <c r="V101" i="5"/>
  <c r="C5" i="5"/>
  <c r="V11" i="5"/>
  <c r="C13" i="5"/>
  <c r="V21" i="5"/>
  <c r="V24" i="5"/>
  <c r="C26" i="5"/>
  <c r="V31" i="5"/>
  <c r="V35" i="5"/>
  <c r="V44" i="5"/>
  <c r="C46" i="5"/>
  <c r="C49" i="5"/>
  <c r="V51" i="5"/>
  <c r="C53" i="5"/>
  <c r="C57" i="5"/>
  <c r="V63" i="5"/>
  <c r="C65" i="5"/>
  <c r="V70" i="5"/>
  <c r="C72" i="5"/>
  <c r="V75" i="5"/>
  <c r="C77" i="5"/>
  <c r="V79" i="5"/>
  <c r="C81" i="5"/>
  <c r="V83" i="5"/>
  <c r="C85" i="5"/>
  <c r="V88" i="5"/>
  <c r="V92" i="5"/>
  <c r="C94" i="5"/>
  <c r="V96" i="5"/>
  <c r="C98" i="5"/>
  <c r="V100" i="5"/>
  <c r="V104" i="5"/>
  <c r="C106" i="5"/>
  <c r="V107" i="5"/>
  <c r="C109" i="5"/>
  <c r="V6" i="5"/>
  <c r="V8" i="5"/>
  <c r="B2" i="4"/>
  <c r="L2" i="4" l="1"/>
  <c r="K2" i="4"/>
  <c r="J2" i="4"/>
  <c r="I2" i="4"/>
  <c r="H2" i="4"/>
  <c r="G2" i="4"/>
  <c r="F2" i="4"/>
  <c r="E2" i="4"/>
  <c r="D2" i="4"/>
  <c r="C2" i="4"/>
  <c r="A2" i="4"/>
  <c r="B4" i="8"/>
  <c r="B3" i="8"/>
  <c r="A25" i="8"/>
  <c r="B25" i="8"/>
  <c r="C25" i="8"/>
  <c r="D25" i="8"/>
  <c r="E25" i="8"/>
  <c r="F25" i="8"/>
  <c r="A26" i="8"/>
  <c r="B26" i="8"/>
  <c r="C26" i="8"/>
  <c r="D26" i="8"/>
  <c r="E26" i="8"/>
  <c r="F26" i="8"/>
  <c r="A27" i="8"/>
  <c r="B27" i="8"/>
  <c r="C27" i="8"/>
  <c r="D27" i="8"/>
  <c r="E27" i="8"/>
  <c r="F27" i="8"/>
  <c r="A28" i="8"/>
  <c r="B28" i="8"/>
  <c r="C28" i="8"/>
  <c r="D28" i="8"/>
  <c r="E28" i="8"/>
  <c r="F28" i="8"/>
  <c r="A29" i="8"/>
  <c r="B29" i="8"/>
  <c r="C29" i="8"/>
  <c r="D29" i="8"/>
  <c r="E29" i="8"/>
  <c r="F29" i="8"/>
  <c r="A30" i="8"/>
  <c r="B30" i="8"/>
  <c r="C30" i="8"/>
  <c r="D30" i="8"/>
  <c r="E30" i="8"/>
  <c r="F30" i="8"/>
  <c r="A31" i="8"/>
  <c r="B31" i="8"/>
  <c r="C31" i="8"/>
  <c r="D31" i="8"/>
  <c r="E31" i="8"/>
  <c r="F31" i="8"/>
  <c r="A32" i="8"/>
  <c r="B32" i="8"/>
  <c r="C32" i="8"/>
  <c r="D32" i="8"/>
  <c r="E32" i="8"/>
  <c r="F32" i="8"/>
  <c r="A33" i="8"/>
  <c r="B33" i="8"/>
  <c r="C33" i="8"/>
  <c r="D33" i="8"/>
  <c r="E33" i="8"/>
  <c r="F33" i="8"/>
  <c r="A34" i="8"/>
  <c r="B34" i="8"/>
  <c r="C34" i="8"/>
  <c r="D34" i="8"/>
  <c r="E34" i="8"/>
  <c r="F34" i="8"/>
  <c r="A35" i="8"/>
  <c r="B35" i="8"/>
  <c r="C35" i="8"/>
  <c r="D35" i="8"/>
  <c r="E35" i="8"/>
  <c r="F35" i="8"/>
  <c r="A36" i="8"/>
  <c r="B36" i="8"/>
  <c r="C36" i="8"/>
  <c r="D36" i="8"/>
  <c r="E36" i="8"/>
  <c r="F36" i="8"/>
  <c r="A37" i="8"/>
  <c r="B37" i="8"/>
  <c r="C37" i="8"/>
  <c r="D37" i="8"/>
  <c r="E37" i="8"/>
  <c r="F37" i="8"/>
  <c r="A38" i="8"/>
  <c r="B38" i="8"/>
  <c r="C38" i="8"/>
  <c r="D38" i="8"/>
  <c r="E38" i="8"/>
  <c r="F38" i="8"/>
  <c r="A39" i="8"/>
  <c r="B39" i="8"/>
  <c r="C39" i="8"/>
  <c r="D39" i="8"/>
  <c r="E39" i="8"/>
  <c r="F39" i="8"/>
  <c r="A40" i="8"/>
  <c r="B40" i="8"/>
  <c r="C40" i="8"/>
  <c r="D40" i="8"/>
  <c r="E40" i="8"/>
  <c r="F40" i="8"/>
  <c r="A41" i="8"/>
  <c r="B41" i="8"/>
  <c r="C41" i="8"/>
  <c r="D41" i="8"/>
  <c r="E41" i="8"/>
  <c r="F41" i="8"/>
  <c r="A42" i="8"/>
  <c r="B42" i="8"/>
  <c r="C42" i="8"/>
  <c r="D42" i="8"/>
  <c r="E42" i="8"/>
  <c r="F42" i="8"/>
  <c r="A43" i="8"/>
  <c r="B43" i="8"/>
  <c r="C43" i="8"/>
  <c r="D43" i="8"/>
  <c r="E43" i="8"/>
  <c r="F43" i="8"/>
  <c r="A44" i="8"/>
  <c r="B44" i="8"/>
  <c r="C44" i="8"/>
  <c r="D44" i="8"/>
  <c r="E44" i="8"/>
  <c r="F44" i="8"/>
  <c r="A45" i="8"/>
  <c r="B45" i="8"/>
  <c r="C45" i="8"/>
  <c r="D45" i="8"/>
  <c r="E45" i="8"/>
  <c r="F45" i="8"/>
  <c r="A46" i="8"/>
  <c r="B46" i="8"/>
  <c r="C46" i="8"/>
  <c r="D46" i="8"/>
  <c r="E46" i="8"/>
  <c r="F46" i="8"/>
  <c r="A47" i="8"/>
  <c r="B47" i="8"/>
  <c r="C47" i="8"/>
  <c r="D47" i="8"/>
  <c r="E47" i="8"/>
  <c r="F47" i="8"/>
  <c r="A48" i="8"/>
  <c r="B48" i="8"/>
  <c r="C48" i="8"/>
  <c r="D48" i="8"/>
  <c r="E48" i="8"/>
  <c r="F48" i="8"/>
  <c r="A49" i="8"/>
  <c r="B49" i="8"/>
  <c r="C49" i="8"/>
  <c r="D49" i="8"/>
  <c r="E49" i="8"/>
  <c r="F49" i="8"/>
  <c r="A50" i="8"/>
  <c r="B50" i="8"/>
  <c r="C50" i="8"/>
  <c r="D50" i="8"/>
  <c r="E50" i="8"/>
  <c r="F50" i="8"/>
  <c r="A51" i="8"/>
  <c r="B51" i="8"/>
  <c r="C51" i="8"/>
  <c r="D51" i="8"/>
  <c r="E51" i="8"/>
  <c r="F51" i="8"/>
  <c r="A52" i="8"/>
  <c r="B52" i="8"/>
  <c r="C52" i="8"/>
  <c r="D52" i="8"/>
  <c r="E52" i="8"/>
  <c r="F52" i="8"/>
  <c r="A53" i="8"/>
  <c r="B53" i="8"/>
  <c r="C53" i="8"/>
  <c r="D53" i="8"/>
  <c r="E53" i="8"/>
  <c r="F53" i="8"/>
  <c r="A54" i="8"/>
  <c r="B54" i="8"/>
  <c r="C54" i="8"/>
  <c r="D54" i="8"/>
  <c r="E54" i="8"/>
  <c r="F54" i="8"/>
  <c r="A55" i="8"/>
  <c r="B55" i="8"/>
  <c r="C55" i="8"/>
  <c r="D55" i="8"/>
  <c r="E55" i="8"/>
  <c r="F55" i="8"/>
  <c r="A56" i="8"/>
  <c r="B56" i="8"/>
  <c r="C56" i="8"/>
  <c r="D56" i="8"/>
  <c r="E56" i="8"/>
  <c r="F56" i="8"/>
  <c r="A57" i="8"/>
  <c r="B57" i="8"/>
  <c r="C57" i="8"/>
  <c r="D57" i="8"/>
  <c r="E57" i="8"/>
  <c r="F57" i="8"/>
  <c r="A58" i="8"/>
  <c r="B58" i="8"/>
  <c r="C58" i="8"/>
  <c r="D58" i="8"/>
  <c r="E58" i="8"/>
  <c r="F58" i="8"/>
  <c r="A59" i="8"/>
  <c r="B59" i="8"/>
  <c r="C59" i="8"/>
  <c r="D59" i="8"/>
  <c r="E59" i="8"/>
  <c r="F59" i="8"/>
  <c r="A60" i="8"/>
  <c r="B60" i="8"/>
  <c r="C60" i="8"/>
  <c r="D60" i="8"/>
  <c r="E60" i="8"/>
  <c r="F60" i="8"/>
  <c r="A61" i="8"/>
  <c r="B61" i="8"/>
  <c r="C61" i="8"/>
  <c r="D61" i="8"/>
  <c r="E61" i="8"/>
  <c r="F61" i="8"/>
  <c r="A62" i="8"/>
  <c r="B62" i="8"/>
  <c r="C62" i="8"/>
  <c r="D62" i="8"/>
  <c r="E62" i="8"/>
  <c r="F62" i="8"/>
  <c r="A63" i="8"/>
  <c r="B63" i="8"/>
  <c r="C63" i="8"/>
  <c r="D63" i="8"/>
  <c r="E63" i="8"/>
  <c r="F63" i="8"/>
  <c r="A64" i="8"/>
  <c r="B64" i="8"/>
  <c r="C64" i="8"/>
  <c r="D64" i="8"/>
  <c r="E64" i="8"/>
  <c r="F64" i="8"/>
  <c r="A65" i="8"/>
  <c r="B65" i="8"/>
  <c r="C65" i="8"/>
  <c r="D65" i="8"/>
  <c r="E65" i="8"/>
  <c r="F65" i="8"/>
  <c r="A66" i="8"/>
  <c r="B66" i="8"/>
  <c r="C66" i="8"/>
  <c r="D66" i="8"/>
  <c r="E66" i="8"/>
  <c r="F66" i="8"/>
  <c r="A67" i="8"/>
  <c r="B67" i="8"/>
  <c r="C67" i="8"/>
  <c r="D67" i="8"/>
  <c r="E67" i="8"/>
  <c r="F67" i="8"/>
  <c r="A68" i="8"/>
  <c r="B68" i="8"/>
  <c r="C68" i="8"/>
  <c r="D68" i="8"/>
  <c r="E68" i="8"/>
  <c r="F68" i="8"/>
  <c r="A69" i="8"/>
  <c r="B69" i="8"/>
  <c r="C69" i="8"/>
  <c r="D69" i="8"/>
  <c r="E69" i="8"/>
  <c r="F69" i="8"/>
  <c r="A70" i="8"/>
  <c r="B70" i="8"/>
  <c r="C70" i="8"/>
  <c r="D70" i="8"/>
  <c r="E70" i="8"/>
  <c r="F70" i="8"/>
  <c r="A71" i="8"/>
  <c r="B71" i="8"/>
  <c r="C71" i="8"/>
  <c r="D71" i="8"/>
  <c r="E71" i="8"/>
  <c r="F71" i="8"/>
  <c r="A72" i="8"/>
  <c r="B72" i="8"/>
  <c r="C72" i="8"/>
  <c r="D72" i="8"/>
  <c r="E72" i="8"/>
  <c r="F72" i="8"/>
  <c r="A73" i="8"/>
  <c r="B73" i="8"/>
  <c r="C73" i="8"/>
  <c r="D73" i="8"/>
  <c r="E73" i="8"/>
  <c r="F73" i="8"/>
  <c r="A74" i="8"/>
  <c r="B74" i="8"/>
  <c r="C74" i="8"/>
  <c r="D74" i="8"/>
  <c r="E74" i="8"/>
  <c r="F74" i="8"/>
  <c r="A75" i="8"/>
  <c r="B75" i="8"/>
  <c r="C75" i="8"/>
  <c r="D75" i="8"/>
  <c r="E75" i="8"/>
  <c r="F75" i="8"/>
  <c r="A76" i="8"/>
  <c r="B76" i="8"/>
  <c r="C76" i="8"/>
  <c r="D76" i="8"/>
  <c r="E76" i="8"/>
  <c r="F76" i="8"/>
  <c r="A77" i="8"/>
  <c r="B77" i="8"/>
  <c r="C77" i="8"/>
  <c r="D77" i="8"/>
  <c r="E77" i="8"/>
  <c r="F77" i="8"/>
  <c r="A78" i="8"/>
  <c r="B78" i="8"/>
  <c r="C78" i="8"/>
  <c r="D78" i="8"/>
  <c r="E78" i="8"/>
  <c r="F78" i="8"/>
  <c r="A79" i="8"/>
  <c r="B79" i="8"/>
  <c r="C79" i="8"/>
  <c r="D79" i="8"/>
  <c r="E79" i="8"/>
  <c r="F79" i="8"/>
  <c r="A80" i="8"/>
  <c r="B80" i="8"/>
  <c r="C80" i="8"/>
  <c r="D80" i="8"/>
  <c r="E80" i="8"/>
  <c r="F80" i="8"/>
  <c r="A81" i="8"/>
  <c r="B81" i="8"/>
  <c r="C81" i="8"/>
  <c r="D81" i="8"/>
  <c r="E81" i="8"/>
  <c r="F81" i="8"/>
  <c r="A82" i="8"/>
  <c r="B82" i="8"/>
  <c r="C82" i="8"/>
  <c r="D82" i="8"/>
  <c r="E82" i="8"/>
  <c r="F82" i="8"/>
  <c r="A83" i="8"/>
  <c r="B83" i="8"/>
  <c r="C83" i="8"/>
  <c r="D83" i="8"/>
  <c r="E83" i="8"/>
  <c r="F83" i="8"/>
  <c r="A84" i="8"/>
  <c r="B84" i="8"/>
  <c r="C84" i="8"/>
  <c r="D84" i="8"/>
  <c r="E84" i="8"/>
  <c r="F84" i="8"/>
  <c r="A85" i="8"/>
  <c r="B85" i="8"/>
  <c r="C85" i="8"/>
  <c r="D85" i="8"/>
  <c r="E85" i="8"/>
  <c r="F85" i="8"/>
  <c r="A86" i="8"/>
  <c r="B86" i="8"/>
  <c r="C86" i="8"/>
  <c r="D86" i="8"/>
  <c r="E86" i="8"/>
  <c r="F86" i="8"/>
  <c r="A87" i="8"/>
  <c r="B87" i="8"/>
  <c r="C87" i="8"/>
  <c r="D87" i="8"/>
  <c r="E87" i="8"/>
  <c r="F87" i="8"/>
  <c r="A88" i="8"/>
  <c r="B88" i="8"/>
  <c r="C88" i="8"/>
  <c r="D88" i="8"/>
  <c r="E88" i="8"/>
  <c r="F88" i="8"/>
  <c r="A89" i="8"/>
  <c r="B89" i="8"/>
  <c r="C89" i="8"/>
  <c r="D89" i="8"/>
  <c r="E89" i="8"/>
  <c r="F89" i="8"/>
  <c r="A13" i="8"/>
  <c r="B13" i="8"/>
  <c r="C13" i="8"/>
  <c r="D13" i="8"/>
  <c r="E13" i="8"/>
  <c r="F13" i="8"/>
  <c r="A14" i="8"/>
  <c r="B14" i="8"/>
  <c r="C14" i="8"/>
  <c r="D14" i="8"/>
  <c r="E14" i="8"/>
  <c r="F14" i="8"/>
  <c r="A15" i="8"/>
  <c r="B15" i="8"/>
  <c r="C15" i="8"/>
  <c r="D15" i="8"/>
  <c r="E15" i="8"/>
  <c r="F15" i="8"/>
  <c r="A16" i="8"/>
  <c r="B16" i="8"/>
  <c r="C16" i="8"/>
  <c r="D16" i="8"/>
  <c r="E16" i="8"/>
  <c r="F16" i="8"/>
  <c r="A17" i="8"/>
  <c r="B17" i="8"/>
  <c r="C17" i="8"/>
  <c r="D17" i="8"/>
  <c r="E17" i="8"/>
  <c r="F17" i="8"/>
  <c r="A18" i="8"/>
  <c r="B18" i="8"/>
  <c r="C18" i="8"/>
  <c r="D18" i="8"/>
  <c r="E18" i="8"/>
  <c r="F18" i="8"/>
  <c r="A19" i="8"/>
  <c r="B19" i="8"/>
  <c r="C19" i="8"/>
  <c r="D19" i="8"/>
  <c r="E19" i="8"/>
  <c r="F19" i="8"/>
  <c r="A20" i="8"/>
  <c r="B20" i="8"/>
  <c r="C20" i="8"/>
  <c r="D20" i="8"/>
  <c r="E20" i="8"/>
  <c r="F20" i="8"/>
  <c r="A21" i="8"/>
  <c r="B21" i="8"/>
  <c r="C21" i="8"/>
  <c r="D21" i="8"/>
  <c r="E21" i="8"/>
  <c r="F21" i="8"/>
  <c r="A22" i="8"/>
  <c r="B22" i="8"/>
  <c r="C22" i="8"/>
  <c r="D22" i="8"/>
  <c r="E22" i="8"/>
  <c r="F22" i="8"/>
  <c r="A23" i="8"/>
  <c r="B23" i="8"/>
  <c r="C23" i="8"/>
  <c r="D23" i="8"/>
  <c r="E23" i="8"/>
  <c r="F23" i="8"/>
  <c r="A24" i="8"/>
  <c r="B24" i="8"/>
  <c r="C24" i="8"/>
  <c r="D24" i="8"/>
  <c r="E24" i="8"/>
  <c r="F24" i="8"/>
  <c r="E11" i="8"/>
  <c r="F11" i="8"/>
  <c r="E12" i="8"/>
  <c r="F12" i="8"/>
  <c r="F10" i="8"/>
  <c r="E10" i="8"/>
  <c r="D11" i="8"/>
  <c r="D12" i="8"/>
  <c r="D10" i="8"/>
  <c r="K10" i="4"/>
  <c r="K9" i="4"/>
  <c r="K8" i="4"/>
  <c r="K7" i="4"/>
  <c r="K6" i="4"/>
  <c r="K5" i="4"/>
  <c r="E10" i="4"/>
  <c r="E9" i="4"/>
  <c r="E8" i="4"/>
  <c r="E7" i="4"/>
  <c r="E6" i="4"/>
  <c r="E5" i="4"/>
  <c r="C12" i="8"/>
  <c r="C11" i="8"/>
  <c r="C10" i="8"/>
  <c r="B12" i="8"/>
  <c r="B11" i="8"/>
  <c r="B10" i="8"/>
  <c r="A12" i="8"/>
  <c r="A11" i="8"/>
  <c r="A10" i="8"/>
  <c r="J10" i="4"/>
  <c r="S215" i="5" s="1"/>
  <c r="J9" i="4"/>
  <c r="S214" i="5" s="1"/>
  <c r="J8" i="4"/>
  <c r="S213" i="5" s="1"/>
  <c r="J7" i="4"/>
  <c r="S212" i="5" s="1"/>
  <c r="J6" i="4"/>
  <c r="S211" i="5" s="1"/>
  <c r="D10" i="4"/>
  <c r="S9" i="5" s="1"/>
  <c r="D9" i="4"/>
  <c r="S8" i="5" s="1"/>
  <c r="D8" i="4"/>
  <c r="S7" i="5" s="1"/>
  <c r="D7" i="4"/>
  <c r="S6" i="5" s="1"/>
  <c r="D6" i="4"/>
  <c r="S5" i="5" s="1"/>
  <c r="J3" i="4"/>
  <c r="J2" i="5" s="1"/>
  <c r="I3" i="4"/>
  <c r="I2" i="5" s="1"/>
  <c r="D3" i="4"/>
  <c r="D2" i="5" s="1"/>
  <c r="C3" i="4"/>
  <c r="C2" i="5" s="1"/>
  <c r="H3" i="4"/>
  <c r="H2" i="5" s="1"/>
  <c r="B3" i="4"/>
  <c r="B2" i="5" s="1"/>
  <c r="E1" i="4" l="1"/>
  <c r="E1" i="5" s="1"/>
  <c r="F1" i="4"/>
  <c r="F1" i="5" s="1"/>
  <c r="E2" i="8"/>
  <c r="F2" i="8" s="1"/>
  <c r="G1" i="4" l="1"/>
  <c r="G1" i="5" s="1"/>
  <c r="K3" i="4"/>
  <c r="K2" i="5" s="1"/>
  <c r="G3" i="4"/>
  <c r="G2" i="5" s="1"/>
  <c r="E3" i="4"/>
  <c r="A3" i="4"/>
  <c r="A2" i="5" s="1"/>
  <c r="H1" i="4" l="1"/>
  <c r="H1" i="5" s="1"/>
  <c r="E2" i="5"/>
  <c r="E3" i="8"/>
  <c r="F3" i="8" s="1"/>
  <c r="F4" i="8" s="1"/>
  <c r="D1" i="4"/>
  <c r="D1" i="5" s="1"/>
  <c r="B2" i="8"/>
  <c r="J39" i="3" l="1"/>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5" i="3"/>
  <c r="K5" i="3" s="1"/>
  <c r="J6" i="3"/>
  <c r="K6" i="3" s="1"/>
  <c r="J7" i="3"/>
  <c r="K7" i="3" s="1"/>
  <c r="J8" i="3"/>
  <c r="K8" i="3" s="1"/>
  <c r="J9" i="3"/>
  <c r="K9" i="3" s="1"/>
  <c r="J10" i="3"/>
  <c r="K10" i="3" s="1"/>
  <c r="J11" i="3"/>
  <c r="K11" i="3" s="1"/>
  <c r="J12" i="3"/>
  <c r="K12" i="3" s="1"/>
  <c r="J13" i="3"/>
  <c r="K13" i="3" s="1"/>
  <c r="J14" i="3"/>
  <c r="K14" i="3" s="1"/>
  <c r="J15" i="3"/>
  <c r="K15" i="3" s="1"/>
  <c r="J16" i="3"/>
  <c r="K16" i="3" s="1"/>
  <c r="J4" i="3"/>
  <c r="K4" i="3" s="1"/>
  <c r="P7" i="2" l="1"/>
  <c r="H118" i="4" s="1"/>
  <c r="Q7" i="2"/>
  <c r="G118" i="4" s="1"/>
  <c r="R7" i="2"/>
  <c r="S7" i="2"/>
  <c r="T7" i="2"/>
  <c r="U7" i="2"/>
  <c r="V7" i="2"/>
  <c r="P8" i="2"/>
  <c r="H119" i="4" s="1"/>
  <c r="Q8" i="2"/>
  <c r="G119" i="4" s="1"/>
  <c r="R8" i="2"/>
  <c r="S8" i="2"/>
  <c r="T8" i="2"/>
  <c r="U8" i="2"/>
  <c r="V8" i="2"/>
  <c r="P9" i="2"/>
  <c r="H120" i="4" s="1"/>
  <c r="Q9" i="2"/>
  <c r="G120" i="4" s="1"/>
  <c r="R9" i="2"/>
  <c r="S9" i="2"/>
  <c r="T9" i="2"/>
  <c r="U9" i="2"/>
  <c r="V9" i="2"/>
  <c r="P10" i="2"/>
  <c r="H121" i="4" s="1"/>
  <c r="Q10" i="2"/>
  <c r="G121" i="4" s="1"/>
  <c r="R10" i="2"/>
  <c r="S10" i="2"/>
  <c r="T10" i="2"/>
  <c r="U10" i="2"/>
  <c r="V10" i="2"/>
  <c r="P11" i="2"/>
  <c r="H122" i="4" s="1"/>
  <c r="Q11" i="2"/>
  <c r="G122" i="4" s="1"/>
  <c r="R11" i="2"/>
  <c r="S11" i="2"/>
  <c r="T11" i="2"/>
  <c r="U11" i="2"/>
  <c r="V11" i="2"/>
  <c r="P12" i="2"/>
  <c r="H123" i="4" s="1"/>
  <c r="Q12" i="2"/>
  <c r="G123" i="4" s="1"/>
  <c r="R12" i="2"/>
  <c r="S12" i="2"/>
  <c r="T12" i="2"/>
  <c r="U12" i="2"/>
  <c r="V12" i="2"/>
  <c r="P13" i="2"/>
  <c r="H124" i="4" s="1"/>
  <c r="Q13" i="2"/>
  <c r="G124" i="4" s="1"/>
  <c r="R13" i="2"/>
  <c r="S13" i="2"/>
  <c r="T13" i="2"/>
  <c r="U13" i="2"/>
  <c r="V13" i="2"/>
  <c r="P14" i="2"/>
  <c r="H125" i="4" s="1"/>
  <c r="Q14" i="2"/>
  <c r="G125" i="4" s="1"/>
  <c r="R14" i="2"/>
  <c r="S14" i="2"/>
  <c r="T14" i="2"/>
  <c r="U14" i="2"/>
  <c r="V14" i="2"/>
  <c r="P15" i="2"/>
  <c r="H126" i="4" s="1"/>
  <c r="Q15" i="2"/>
  <c r="G126" i="4" s="1"/>
  <c r="R15" i="2"/>
  <c r="S15" i="2"/>
  <c r="T15" i="2"/>
  <c r="U15" i="2"/>
  <c r="V15" i="2"/>
  <c r="P16" i="2"/>
  <c r="H127" i="4" s="1"/>
  <c r="Q16" i="2"/>
  <c r="G127" i="4" s="1"/>
  <c r="R16" i="2"/>
  <c r="S16" i="2"/>
  <c r="T16" i="2"/>
  <c r="U16" i="2"/>
  <c r="V16" i="2"/>
  <c r="P17" i="2"/>
  <c r="H128" i="4" s="1"/>
  <c r="Q17" i="2"/>
  <c r="G128" i="4" s="1"/>
  <c r="R17" i="2"/>
  <c r="S17" i="2"/>
  <c r="T17" i="2"/>
  <c r="U17" i="2"/>
  <c r="V17" i="2"/>
  <c r="P18" i="2"/>
  <c r="H129" i="4" s="1"/>
  <c r="Q18" i="2"/>
  <c r="G129" i="4" s="1"/>
  <c r="R18" i="2"/>
  <c r="S18" i="2"/>
  <c r="T18" i="2"/>
  <c r="U18" i="2"/>
  <c r="V18" i="2"/>
  <c r="P19" i="2"/>
  <c r="H130" i="4" s="1"/>
  <c r="Q19" i="2"/>
  <c r="G130" i="4" s="1"/>
  <c r="R19" i="2"/>
  <c r="S19" i="2"/>
  <c r="T19" i="2"/>
  <c r="U19" i="2"/>
  <c r="V19" i="2"/>
  <c r="P20" i="2"/>
  <c r="H131" i="4" s="1"/>
  <c r="Q20" i="2"/>
  <c r="G131" i="4" s="1"/>
  <c r="R20" i="2"/>
  <c r="S20" i="2"/>
  <c r="T20" i="2"/>
  <c r="U20" i="2"/>
  <c r="V20" i="2"/>
  <c r="P21" i="2"/>
  <c r="H132" i="4" s="1"/>
  <c r="Q21" i="2"/>
  <c r="G132" i="4" s="1"/>
  <c r="R21" i="2"/>
  <c r="S21" i="2"/>
  <c r="T21" i="2"/>
  <c r="U21" i="2"/>
  <c r="V21" i="2"/>
  <c r="P22" i="2"/>
  <c r="H133" i="4" s="1"/>
  <c r="Q22" i="2"/>
  <c r="G133" i="4" s="1"/>
  <c r="R22" i="2"/>
  <c r="S22" i="2"/>
  <c r="T22" i="2"/>
  <c r="U22" i="2"/>
  <c r="V22" i="2"/>
  <c r="P23" i="2"/>
  <c r="H134" i="4" s="1"/>
  <c r="Q23" i="2"/>
  <c r="G134" i="4" s="1"/>
  <c r="R23" i="2"/>
  <c r="S23" i="2"/>
  <c r="T23" i="2"/>
  <c r="U23" i="2"/>
  <c r="V23" i="2"/>
  <c r="P24" i="2"/>
  <c r="H135" i="4" s="1"/>
  <c r="Q24" i="2"/>
  <c r="G135" i="4" s="1"/>
  <c r="R24" i="2"/>
  <c r="S24" i="2"/>
  <c r="T24" i="2"/>
  <c r="U24" i="2"/>
  <c r="V24" i="2"/>
  <c r="P25" i="2"/>
  <c r="H136" i="4" s="1"/>
  <c r="Q25" i="2"/>
  <c r="G136" i="4" s="1"/>
  <c r="R25" i="2"/>
  <c r="S25" i="2"/>
  <c r="T25" i="2"/>
  <c r="U25" i="2"/>
  <c r="V25" i="2"/>
  <c r="P26" i="2"/>
  <c r="H137" i="4" s="1"/>
  <c r="Q26" i="2"/>
  <c r="G137" i="4" s="1"/>
  <c r="R26" i="2"/>
  <c r="S26" i="2"/>
  <c r="T26" i="2"/>
  <c r="U26" i="2"/>
  <c r="V26" i="2"/>
  <c r="P27" i="2"/>
  <c r="H138" i="4" s="1"/>
  <c r="Q27" i="2"/>
  <c r="G138" i="4" s="1"/>
  <c r="R27" i="2"/>
  <c r="S27" i="2"/>
  <c r="T27" i="2"/>
  <c r="U27" i="2"/>
  <c r="V27" i="2"/>
  <c r="P28" i="2"/>
  <c r="H139" i="4" s="1"/>
  <c r="Q28" i="2"/>
  <c r="G139" i="4" s="1"/>
  <c r="R28" i="2"/>
  <c r="S28" i="2"/>
  <c r="T28" i="2"/>
  <c r="U28" i="2"/>
  <c r="V28" i="2"/>
  <c r="P29" i="2"/>
  <c r="H140" i="4" s="1"/>
  <c r="Q29" i="2"/>
  <c r="G140" i="4" s="1"/>
  <c r="R29" i="2"/>
  <c r="S29" i="2"/>
  <c r="T29" i="2"/>
  <c r="U29" i="2"/>
  <c r="V29" i="2"/>
  <c r="P30" i="2"/>
  <c r="H141" i="4" s="1"/>
  <c r="Q30" i="2"/>
  <c r="G141" i="4" s="1"/>
  <c r="R30" i="2"/>
  <c r="S30" i="2"/>
  <c r="T30" i="2"/>
  <c r="U30" i="2"/>
  <c r="V30" i="2"/>
  <c r="P31" i="2"/>
  <c r="H142" i="4" s="1"/>
  <c r="Q31" i="2"/>
  <c r="G142" i="4" s="1"/>
  <c r="R31" i="2"/>
  <c r="S31" i="2"/>
  <c r="T31" i="2"/>
  <c r="U31" i="2"/>
  <c r="V31" i="2"/>
  <c r="P32" i="2"/>
  <c r="H143" i="4" s="1"/>
  <c r="Q32" i="2"/>
  <c r="G143" i="4" s="1"/>
  <c r="R32" i="2"/>
  <c r="S32" i="2"/>
  <c r="T32" i="2"/>
  <c r="U32" i="2"/>
  <c r="V32" i="2"/>
  <c r="P33" i="2"/>
  <c r="H144" i="4" s="1"/>
  <c r="Q33" i="2"/>
  <c r="G144" i="4" s="1"/>
  <c r="R33" i="2"/>
  <c r="S33" i="2"/>
  <c r="T33" i="2"/>
  <c r="U33" i="2"/>
  <c r="V33" i="2"/>
  <c r="P34" i="2"/>
  <c r="H145" i="4" s="1"/>
  <c r="Q34" i="2"/>
  <c r="G145" i="4" s="1"/>
  <c r="R34" i="2"/>
  <c r="S34" i="2"/>
  <c r="T34" i="2"/>
  <c r="U34" i="2"/>
  <c r="V34" i="2"/>
  <c r="P35" i="2"/>
  <c r="H146" i="4" s="1"/>
  <c r="Q35" i="2"/>
  <c r="G146" i="4" s="1"/>
  <c r="R35" i="2"/>
  <c r="S35" i="2"/>
  <c r="T35" i="2"/>
  <c r="U35" i="2"/>
  <c r="V35" i="2"/>
  <c r="P36" i="2"/>
  <c r="H147" i="4" s="1"/>
  <c r="Q36" i="2"/>
  <c r="G147" i="4" s="1"/>
  <c r="R36" i="2"/>
  <c r="S36" i="2"/>
  <c r="T36" i="2"/>
  <c r="U36" i="2"/>
  <c r="V36" i="2"/>
  <c r="P37" i="2"/>
  <c r="H148" i="4" s="1"/>
  <c r="Q37" i="2"/>
  <c r="G148" i="4" s="1"/>
  <c r="R37" i="2"/>
  <c r="S37" i="2"/>
  <c r="T37" i="2"/>
  <c r="U37" i="2"/>
  <c r="V37" i="2"/>
  <c r="P38" i="2"/>
  <c r="H149" i="4" s="1"/>
  <c r="Q38" i="2"/>
  <c r="G149" i="4" s="1"/>
  <c r="R38" i="2"/>
  <c r="S38" i="2"/>
  <c r="T38" i="2"/>
  <c r="U38" i="2"/>
  <c r="V38" i="2"/>
  <c r="P39" i="2"/>
  <c r="H150" i="4" s="1"/>
  <c r="Q39" i="2"/>
  <c r="G150" i="4" s="1"/>
  <c r="R39" i="2"/>
  <c r="S39" i="2"/>
  <c r="T39" i="2"/>
  <c r="U39" i="2"/>
  <c r="V39" i="2"/>
  <c r="P40" i="2"/>
  <c r="H151" i="4" s="1"/>
  <c r="Q40" i="2"/>
  <c r="G151" i="4" s="1"/>
  <c r="R40" i="2"/>
  <c r="S40" i="2"/>
  <c r="T40" i="2"/>
  <c r="U40" i="2"/>
  <c r="V40" i="2"/>
  <c r="P41" i="2"/>
  <c r="H152" i="4" s="1"/>
  <c r="Q41" i="2"/>
  <c r="G152" i="4" s="1"/>
  <c r="R41" i="2"/>
  <c r="S41" i="2"/>
  <c r="T41" i="2"/>
  <c r="U41" i="2"/>
  <c r="V41" i="2"/>
  <c r="P42" i="2"/>
  <c r="H153" i="4" s="1"/>
  <c r="Q42" i="2"/>
  <c r="G153" i="4" s="1"/>
  <c r="R42" i="2"/>
  <c r="S42" i="2"/>
  <c r="T42" i="2"/>
  <c r="U42" i="2"/>
  <c r="V42" i="2"/>
  <c r="P43" i="2"/>
  <c r="H154" i="4" s="1"/>
  <c r="Q43" i="2"/>
  <c r="G154" i="4" s="1"/>
  <c r="R43" i="2"/>
  <c r="S43" i="2"/>
  <c r="T43" i="2"/>
  <c r="U43" i="2"/>
  <c r="V43" i="2"/>
  <c r="P44" i="2"/>
  <c r="H155" i="4" s="1"/>
  <c r="Q44" i="2"/>
  <c r="G155" i="4" s="1"/>
  <c r="R44" i="2"/>
  <c r="S44" i="2"/>
  <c r="T44" i="2"/>
  <c r="U44" i="2"/>
  <c r="V44" i="2"/>
  <c r="P45" i="2"/>
  <c r="H156" i="4" s="1"/>
  <c r="Q45" i="2"/>
  <c r="G156" i="4" s="1"/>
  <c r="R45" i="2"/>
  <c r="S45" i="2"/>
  <c r="T45" i="2"/>
  <c r="U45" i="2"/>
  <c r="V45" i="2"/>
  <c r="P46" i="2"/>
  <c r="H157" i="4" s="1"/>
  <c r="Q46" i="2"/>
  <c r="G157" i="4" s="1"/>
  <c r="R46" i="2"/>
  <c r="S46" i="2"/>
  <c r="T46" i="2"/>
  <c r="U46" i="2"/>
  <c r="V46" i="2"/>
  <c r="P47" i="2"/>
  <c r="H158" i="4" s="1"/>
  <c r="Q47" i="2"/>
  <c r="G158" i="4" s="1"/>
  <c r="R47" i="2"/>
  <c r="S47" i="2"/>
  <c r="T47" i="2"/>
  <c r="U47" i="2"/>
  <c r="V47" i="2"/>
  <c r="P48" i="2"/>
  <c r="H159" i="4" s="1"/>
  <c r="Q48" i="2"/>
  <c r="G159" i="4" s="1"/>
  <c r="R48" i="2"/>
  <c r="S48" i="2"/>
  <c r="T48" i="2"/>
  <c r="U48" i="2"/>
  <c r="V48" i="2"/>
  <c r="P49" i="2"/>
  <c r="H160" i="4" s="1"/>
  <c r="Q49" i="2"/>
  <c r="G160" i="4" s="1"/>
  <c r="R49" i="2"/>
  <c r="S49" i="2"/>
  <c r="T49" i="2"/>
  <c r="U49" i="2"/>
  <c r="V49" i="2"/>
  <c r="P50" i="2"/>
  <c r="H161" i="4" s="1"/>
  <c r="Q50" i="2"/>
  <c r="G161" i="4" s="1"/>
  <c r="R50" i="2"/>
  <c r="S50" i="2"/>
  <c r="T50" i="2"/>
  <c r="U50" i="2"/>
  <c r="V50" i="2"/>
  <c r="P51" i="2"/>
  <c r="H162" i="4" s="1"/>
  <c r="Q51" i="2"/>
  <c r="G162" i="4" s="1"/>
  <c r="R51" i="2"/>
  <c r="S51" i="2"/>
  <c r="T51" i="2"/>
  <c r="U51" i="2"/>
  <c r="V51" i="2"/>
  <c r="P52" i="2"/>
  <c r="H163" i="4" s="1"/>
  <c r="Q52" i="2"/>
  <c r="G163" i="4" s="1"/>
  <c r="R52" i="2"/>
  <c r="S52" i="2"/>
  <c r="T52" i="2"/>
  <c r="U52" i="2"/>
  <c r="V52" i="2"/>
  <c r="P53" i="2"/>
  <c r="H164" i="4" s="1"/>
  <c r="Q53" i="2"/>
  <c r="G164" i="4" s="1"/>
  <c r="R53" i="2"/>
  <c r="S53" i="2"/>
  <c r="T53" i="2"/>
  <c r="U53" i="2"/>
  <c r="V53" i="2"/>
  <c r="P54" i="2"/>
  <c r="H165" i="4" s="1"/>
  <c r="Q54" i="2"/>
  <c r="G165" i="4" s="1"/>
  <c r="R54" i="2"/>
  <c r="S54" i="2"/>
  <c r="T54" i="2"/>
  <c r="U54" i="2"/>
  <c r="V54" i="2"/>
  <c r="P55" i="2"/>
  <c r="H166" i="4" s="1"/>
  <c r="Q55" i="2"/>
  <c r="G166" i="4" s="1"/>
  <c r="R55" i="2"/>
  <c r="S55" i="2"/>
  <c r="T55" i="2"/>
  <c r="U55" i="2"/>
  <c r="V55" i="2"/>
  <c r="P56" i="2"/>
  <c r="H167" i="4" s="1"/>
  <c r="Q56" i="2"/>
  <c r="G167" i="4" s="1"/>
  <c r="R56" i="2"/>
  <c r="S56" i="2"/>
  <c r="T56" i="2"/>
  <c r="U56" i="2"/>
  <c r="V56" i="2"/>
  <c r="P57" i="2"/>
  <c r="H168" i="4" s="1"/>
  <c r="Q57" i="2"/>
  <c r="G168" i="4" s="1"/>
  <c r="R57" i="2"/>
  <c r="S57" i="2"/>
  <c r="T57" i="2"/>
  <c r="U57" i="2"/>
  <c r="V57" i="2"/>
  <c r="P58" i="2"/>
  <c r="H169" i="4" s="1"/>
  <c r="Q58" i="2"/>
  <c r="G169" i="4" s="1"/>
  <c r="R58" i="2"/>
  <c r="S58" i="2"/>
  <c r="T58" i="2"/>
  <c r="U58" i="2"/>
  <c r="V58" i="2"/>
  <c r="P59" i="2"/>
  <c r="H170" i="4" s="1"/>
  <c r="Q59" i="2"/>
  <c r="G170" i="4" s="1"/>
  <c r="R59" i="2"/>
  <c r="S59" i="2"/>
  <c r="T59" i="2"/>
  <c r="U59" i="2"/>
  <c r="V59" i="2"/>
  <c r="P60" i="2"/>
  <c r="H171" i="4" s="1"/>
  <c r="Q60" i="2"/>
  <c r="G171" i="4" s="1"/>
  <c r="R60" i="2"/>
  <c r="S60" i="2"/>
  <c r="T60" i="2"/>
  <c r="U60" i="2"/>
  <c r="V60" i="2"/>
  <c r="P61" i="2"/>
  <c r="H172" i="4" s="1"/>
  <c r="Q61" i="2"/>
  <c r="G172" i="4" s="1"/>
  <c r="R61" i="2"/>
  <c r="S61" i="2"/>
  <c r="T61" i="2"/>
  <c r="U61" i="2"/>
  <c r="V61" i="2"/>
  <c r="P62" i="2"/>
  <c r="H173" i="4" s="1"/>
  <c r="Q62" i="2"/>
  <c r="G173" i="4" s="1"/>
  <c r="R62" i="2"/>
  <c r="S62" i="2"/>
  <c r="T62" i="2"/>
  <c r="U62" i="2"/>
  <c r="V62" i="2"/>
  <c r="P63" i="2"/>
  <c r="H174" i="4" s="1"/>
  <c r="Q63" i="2"/>
  <c r="G174" i="4" s="1"/>
  <c r="R63" i="2"/>
  <c r="S63" i="2"/>
  <c r="T63" i="2"/>
  <c r="U63" i="2"/>
  <c r="V63" i="2"/>
  <c r="P64" i="2"/>
  <c r="H175" i="4" s="1"/>
  <c r="Q64" i="2"/>
  <c r="G175" i="4" s="1"/>
  <c r="R64" i="2"/>
  <c r="S64" i="2"/>
  <c r="T64" i="2"/>
  <c r="U64" i="2"/>
  <c r="V64" i="2"/>
  <c r="P65" i="2"/>
  <c r="H176" i="4" s="1"/>
  <c r="Q65" i="2"/>
  <c r="G176" i="4" s="1"/>
  <c r="R65" i="2"/>
  <c r="S65" i="2"/>
  <c r="T65" i="2"/>
  <c r="U65" i="2"/>
  <c r="V65" i="2"/>
  <c r="P66" i="2"/>
  <c r="H177" i="4" s="1"/>
  <c r="Q66" i="2"/>
  <c r="G177" i="4" s="1"/>
  <c r="R66" i="2"/>
  <c r="S66" i="2"/>
  <c r="T66" i="2"/>
  <c r="U66" i="2"/>
  <c r="V66" i="2"/>
  <c r="P67" i="2"/>
  <c r="H178" i="4" s="1"/>
  <c r="Q67" i="2"/>
  <c r="G178" i="4" s="1"/>
  <c r="R67" i="2"/>
  <c r="S67" i="2"/>
  <c r="T67" i="2"/>
  <c r="U67" i="2"/>
  <c r="V67" i="2"/>
  <c r="P68" i="2"/>
  <c r="H179" i="4" s="1"/>
  <c r="Q68" i="2"/>
  <c r="G179" i="4" s="1"/>
  <c r="R68" i="2"/>
  <c r="S68" i="2"/>
  <c r="T68" i="2"/>
  <c r="U68" i="2"/>
  <c r="V68" i="2"/>
  <c r="P69" i="2"/>
  <c r="H180" i="4" s="1"/>
  <c r="Q69" i="2"/>
  <c r="G180" i="4" s="1"/>
  <c r="R69" i="2"/>
  <c r="S69" i="2"/>
  <c r="T69" i="2"/>
  <c r="U69" i="2"/>
  <c r="V69" i="2"/>
  <c r="P70" i="2"/>
  <c r="H181" i="4" s="1"/>
  <c r="Q70" i="2"/>
  <c r="G181" i="4" s="1"/>
  <c r="R70" i="2"/>
  <c r="S70" i="2"/>
  <c r="T70" i="2"/>
  <c r="U70" i="2"/>
  <c r="V70" i="2"/>
  <c r="P71" i="2"/>
  <c r="H182" i="4" s="1"/>
  <c r="Q71" i="2"/>
  <c r="G182" i="4" s="1"/>
  <c r="R71" i="2"/>
  <c r="S71" i="2"/>
  <c r="T71" i="2"/>
  <c r="U71" i="2"/>
  <c r="V71" i="2"/>
  <c r="P72" i="2"/>
  <c r="H183" i="4" s="1"/>
  <c r="Q72" i="2"/>
  <c r="G183" i="4" s="1"/>
  <c r="R72" i="2"/>
  <c r="S72" i="2"/>
  <c r="T72" i="2"/>
  <c r="U72" i="2"/>
  <c r="V72" i="2"/>
  <c r="P73" i="2"/>
  <c r="H184" i="4" s="1"/>
  <c r="Q73" i="2"/>
  <c r="G184" i="4" s="1"/>
  <c r="R73" i="2"/>
  <c r="S73" i="2"/>
  <c r="T73" i="2"/>
  <c r="U73" i="2"/>
  <c r="V73" i="2"/>
  <c r="P74" i="2"/>
  <c r="H185" i="4" s="1"/>
  <c r="Q74" i="2"/>
  <c r="G185" i="4" s="1"/>
  <c r="R74" i="2"/>
  <c r="S74" i="2"/>
  <c r="T74" i="2"/>
  <c r="U74" i="2"/>
  <c r="V74" i="2"/>
  <c r="P75" i="2"/>
  <c r="H186" i="4" s="1"/>
  <c r="Q75" i="2"/>
  <c r="G186" i="4" s="1"/>
  <c r="R75" i="2"/>
  <c r="S75" i="2"/>
  <c r="T75" i="2"/>
  <c r="U75" i="2"/>
  <c r="V75" i="2"/>
  <c r="P76" i="2"/>
  <c r="H187" i="4" s="1"/>
  <c r="Q76" i="2"/>
  <c r="G187" i="4" s="1"/>
  <c r="R76" i="2"/>
  <c r="S76" i="2"/>
  <c r="T76" i="2"/>
  <c r="U76" i="2"/>
  <c r="V76" i="2"/>
  <c r="P77" i="2"/>
  <c r="H188" i="4" s="1"/>
  <c r="Q77" i="2"/>
  <c r="G188" i="4" s="1"/>
  <c r="R77" i="2"/>
  <c r="S77" i="2"/>
  <c r="T77" i="2"/>
  <c r="U77" i="2"/>
  <c r="V77" i="2"/>
  <c r="P78" i="2"/>
  <c r="H189" i="4" s="1"/>
  <c r="Q78" i="2"/>
  <c r="G189" i="4" s="1"/>
  <c r="R78" i="2"/>
  <c r="S78" i="2"/>
  <c r="T78" i="2"/>
  <c r="U78" i="2"/>
  <c r="V78" i="2"/>
  <c r="P79" i="2"/>
  <c r="H190" i="4" s="1"/>
  <c r="Q79" i="2"/>
  <c r="G190" i="4" s="1"/>
  <c r="R79" i="2"/>
  <c r="S79" i="2"/>
  <c r="T79" i="2"/>
  <c r="U79" i="2"/>
  <c r="V79" i="2"/>
  <c r="P80" i="2"/>
  <c r="H191" i="4" s="1"/>
  <c r="Q80" i="2"/>
  <c r="G191" i="4" s="1"/>
  <c r="R80" i="2"/>
  <c r="S80" i="2"/>
  <c r="T80" i="2"/>
  <c r="U80" i="2"/>
  <c r="V80" i="2"/>
  <c r="P81" i="2"/>
  <c r="H192" i="4" s="1"/>
  <c r="Q81" i="2"/>
  <c r="G192" i="4" s="1"/>
  <c r="R81" i="2"/>
  <c r="S81" i="2"/>
  <c r="T81" i="2"/>
  <c r="U81" i="2"/>
  <c r="V81" i="2"/>
  <c r="P82" i="2"/>
  <c r="H193" i="4" s="1"/>
  <c r="Q82" i="2"/>
  <c r="G193" i="4" s="1"/>
  <c r="R82" i="2"/>
  <c r="S82" i="2"/>
  <c r="T82" i="2"/>
  <c r="U82" i="2"/>
  <c r="V82" i="2"/>
  <c r="P83" i="2"/>
  <c r="H194" i="4" s="1"/>
  <c r="Q83" i="2"/>
  <c r="G194" i="4" s="1"/>
  <c r="R83" i="2"/>
  <c r="S83" i="2"/>
  <c r="T83" i="2"/>
  <c r="U83" i="2"/>
  <c r="V83" i="2"/>
  <c r="P84" i="2"/>
  <c r="H195" i="4" s="1"/>
  <c r="Q84" i="2"/>
  <c r="G195" i="4" s="1"/>
  <c r="R84" i="2"/>
  <c r="S84" i="2"/>
  <c r="T84" i="2"/>
  <c r="U84" i="2"/>
  <c r="V84" i="2"/>
  <c r="P85" i="2"/>
  <c r="H196" i="4" s="1"/>
  <c r="Q85" i="2"/>
  <c r="G196" i="4" s="1"/>
  <c r="R85" i="2"/>
  <c r="S85" i="2"/>
  <c r="T85" i="2"/>
  <c r="U85" i="2"/>
  <c r="V85" i="2"/>
  <c r="P86" i="2"/>
  <c r="H197" i="4" s="1"/>
  <c r="Q86" i="2"/>
  <c r="G197" i="4" s="1"/>
  <c r="R86" i="2"/>
  <c r="S86" i="2"/>
  <c r="T86" i="2"/>
  <c r="U86" i="2"/>
  <c r="V86" i="2"/>
  <c r="P87" i="2"/>
  <c r="H198" i="4" s="1"/>
  <c r="Q87" i="2"/>
  <c r="G198" i="4" s="1"/>
  <c r="R87" i="2"/>
  <c r="S87" i="2"/>
  <c r="T87" i="2"/>
  <c r="U87" i="2"/>
  <c r="V87" i="2"/>
  <c r="P88" i="2"/>
  <c r="H199" i="4" s="1"/>
  <c r="Q88" i="2"/>
  <c r="G199" i="4" s="1"/>
  <c r="R88" i="2"/>
  <c r="S88" i="2"/>
  <c r="T88" i="2"/>
  <c r="U88" i="2"/>
  <c r="V88" i="2"/>
  <c r="P89" i="2"/>
  <c r="H200" i="4" s="1"/>
  <c r="Q89" i="2"/>
  <c r="G200" i="4" s="1"/>
  <c r="R89" i="2"/>
  <c r="S89" i="2"/>
  <c r="T89" i="2"/>
  <c r="U89" i="2"/>
  <c r="V89" i="2"/>
  <c r="P90" i="2"/>
  <c r="H201" i="4" s="1"/>
  <c r="Q90" i="2"/>
  <c r="G201" i="4" s="1"/>
  <c r="R90" i="2"/>
  <c r="S90" i="2"/>
  <c r="T90" i="2"/>
  <c r="U90" i="2"/>
  <c r="V90" i="2"/>
  <c r="P91" i="2"/>
  <c r="H202" i="4" s="1"/>
  <c r="Q91" i="2"/>
  <c r="G202" i="4" s="1"/>
  <c r="R91" i="2"/>
  <c r="S91" i="2"/>
  <c r="T91" i="2"/>
  <c r="U91" i="2"/>
  <c r="V91" i="2"/>
  <c r="P92" i="2"/>
  <c r="H203" i="4" s="1"/>
  <c r="Q92" i="2"/>
  <c r="G203" i="4" s="1"/>
  <c r="R92" i="2"/>
  <c r="S92" i="2"/>
  <c r="T92" i="2"/>
  <c r="U92" i="2"/>
  <c r="V92" i="2"/>
  <c r="P93" i="2"/>
  <c r="H204" i="4" s="1"/>
  <c r="Q93" i="2"/>
  <c r="G204" i="4" s="1"/>
  <c r="R93" i="2"/>
  <c r="S93" i="2"/>
  <c r="T93" i="2"/>
  <c r="U93" i="2"/>
  <c r="V93" i="2"/>
  <c r="P94" i="2"/>
  <c r="H205" i="4" s="1"/>
  <c r="Q94" i="2"/>
  <c r="G205" i="4" s="1"/>
  <c r="R94" i="2"/>
  <c r="S94" i="2"/>
  <c r="T94" i="2"/>
  <c r="U94" i="2"/>
  <c r="V94" i="2"/>
  <c r="P95" i="2"/>
  <c r="H206" i="4" s="1"/>
  <c r="Q95" i="2"/>
  <c r="G206" i="4" s="1"/>
  <c r="R95" i="2"/>
  <c r="S95" i="2"/>
  <c r="T95" i="2"/>
  <c r="U95" i="2"/>
  <c r="V95" i="2"/>
  <c r="P96" i="2"/>
  <c r="H207" i="4" s="1"/>
  <c r="Q96" i="2"/>
  <c r="G207" i="4" s="1"/>
  <c r="R96" i="2"/>
  <c r="S96" i="2"/>
  <c r="T96" i="2"/>
  <c r="U96" i="2"/>
  <c r="V96" i="2"/>
  <c r="P97" i="2"/>
  <c r="H208" i="4" s="1"/>
  <c r="Q97" i="2"/>
  <c r="G208" i="4" s="1"/>
  <c r="R97" i="2"/>
  <c r="S97" i="2"/>
  <c r="T97" i="2"/>
  <c r="U97" i="2"/>
  <c r="V97" i="2"/>
  <c r="P98" i="2"/>
  <c r="H209" i="4" s="1"/>
  <c r="Q98" i="2"/>
  <c r="G209" i="4" s="1"/>
  <c r="R98" i="2"/>
  <c r="S98" i="2"/>
  <c r="T98" i="2"/>
  <c r="U98" i="2"/>
  <c r="V98" i="2"/>
  <c r="P99" i="2"/>
  <c r="H210" i="4" s="1"/>
  <c r="Q99" i="2"/>
  <c r="G210" i="4" s="1"/>
  <c r="R99" i="2"/>
  <c r="S99" i="2"/>
  <c r="T99" i="2"/>
  <c r="U99" i="2"/>
  <c r="V99" i="2"/>
  <c r="P100" i="2"/>
  <c r="H211" i="4" s="1"/>
  <c r="Q100" i="2"/>
  <c r="G211" i="4" s="1"/>
  <c r="R100" i="2"/>
  <c r="S100" i="2"/>
  <c r="T100" i="2"/>
  <c r="U100" i="2"/>
  <c r="V100" i="2"/>
  <c r="P101" i="2"/>
  <c r="Q101" i="2"/>
  <c r="G212" i="4" s="1"/>
  <c r="R101" i="2"/>
  <c r="S101" i="2"/>
  <c r="T101" i="2"/>
  <c r="U101" i="2"/>
  <c r="V101" i="2"/>
  <c r="P88" i="1"/>
  <c r="B199" i="4" s="1"/>
  <c r="Q88" i="1"/>
  <c r="A199" i="4" s="1"/>
  <c r="R88" i="1"/>
  <c r="S88" i="1"/>
  <c r="T88" i="1"/>
  <c r="U88" i="1"/>
  <c r="V88" i="1"/>
  <c r="P89" i="1"/>
  <c r="B200" i="4" s="1"/>
  <c r="Q89" i="1"/>
  <c r="A200" i="4" s="1"/>
  <c r="R89" i="1"/>
  <c r="S89" i="1"/>
  <c r="T89" i="1"/>
  <c r="U89" i="1"/>
  <c r="V89" i="1"/>
  <c r="P90" i="1"/>
  <c r="B201" i="4" s="1"/>
  <c r="Q90" i="1"/>
  <c r="A201" i="4" s="1"/>
  <c r="R90" i="1"/>
  <c r="S90" i="1"/>
  <c r="T90" i="1"/>
  <c r="U90" i="1"/>
  <c r="V90" i="1"/>
  <c r="P91" i="1"/>
  <c r="B202" i="4" s="1"/>
  <c r="Q91" i="1"/>
  <c r="A202" i="4" s="1"/>
  <c r="R91" i="1"/>
  <c r="S91" i="1"/>
  <c r="T91" i="1"/>
  <c r="U91" i="1"/>
  <c r="V91" i="1"/>
  <c r="P92" i="1"/>
  <c r="B203" i="4" s="1"/>
  <c r="Q92" i="1"/>
  <c r="A203" i="4" s="1"/>
  <c r="R92" i="1"/>
  <c r="S92" i="1"/>
  <c r="T92" i="1"/>
  <c r="U92" i="1"/>
  <c r="V92" i="1"/>
  <c r="P93" i="1"/>
  <c r="B204" i="4" s="1"/>
  <c r="Q93" i="1"/>
  <c r="A204" i="4" s="1"/>
  <c r="R93" i="1"/>
  <c r="S93" i="1"/>
  <c r="T93" i="1"/>
  <c r="U93" i="1"/>
  <c r="V93" i="1"/>
  <c r="P94" i="1"/>
  <c r="B205" i="4" s="1"/>
  <c r="Q94" i="1"/>
  <c r="A205" i="4" s="1"/>
  <c r="R94" i="1"/>
  <c r="S94" i="1"/>
  <c r="T94" i="1"/>
  <c r="U94" i="1"/>
  <c r="V94" i="1"/>
  <c r="P95" i="1"/>
  <c r="B206" i="4" s="1"/>
  <c r="Q95" i="1"/>
  <c r="A206" i="4" s="1"/>
  <c r="R95" i="1"/>
  <c r="S95" i="1"/>
  <c r="T95" i="1"/>
  <c r="U95" i="1"/>
  <c r="V95" i="1"/>
  <c r="P96" i="1"/>
  <c r="B207" i="4" s="1"/>
  <c r="Q96" i="1"/>
  <c r="A207" i="4" s="1"/>
  <c r="R96" i="1"/>
  <c r="S96" i="1"/>
  <c r="T96" i="1"/>
  <c r="U96" i="1"/>
  <c r="V96" i="1"/>
  <c r="P97" i="1"/>
  <c r="B208" i="4" s="1"/>
  <c r="Q97" i="1"/>
  <c r="A208" i="4" s="1"/>
  <c r="R97" i="1"/>
  <c r="S97" i="1"/>
  <c r="T97" i="1"/>
  <c r="U97" i="1"/>
  <c r="V97" i="1"/>
  <c r="P98" i="1"/>
  <c r="B209" i="4" s="1"/>
  <c r="Q98" i="1"/>
  <c r="A209" i="4" s="1"/>
  <c r="R98" i="1"/>
  <c r="S98" i="1"/>
  <c r="T98" i="1"/>
  <c r="U98" i="1"/>
  <c r="V98" i="1"/>
  <c r="P99" i="1"/>
  <c r="B210" i="4" s="1"/>
  <c r="Q99" i="1"/>
  <c r="A210" i="4" s="1"/>
  <c r="R99" i="1"/>
  <c r="S99" i="1"/>
  <c r="T99" i="1"/>
  <c r="U99" i="1"/>
  <c r="V99" i="1"/>
  <c r="P100" i="1"/>
  <c r="B211" i="4" s="1"/>
  <c r="Q100" i="1"/>
  <c r="A211" i="4" s="1"/>
  <c r="R100" i="1"/>
  <c r="S100" i="1"/>
  <c r="T100" i="1"/>
  <c r="U100" i="1"/>
  <c r="V100" i="1"/>
  <c r="P101" i="1"/>
  <c r="B212" i="4" s="1"/>
  <c r="Q101" i="1"/>
  <c r="A212" i="4" s="1"/>
  <c r="R101" i="1"/>
  <c r="S101" i="1"/>
  <c r="T101" i="1"/>
  <c r="U101" i="1"/>
  <c r="V101" i="1"/>
  <c r="P10" i="1"/>
  <c r="B121" i="4" s="1"/>
  <c r="Q10" i="1"/>
  <c r="A121" i="4" s="1"/>
  <c r="R10" i="1"/>
  <c r="S10" i="1"/>
  <c r="T10" i="1"/>
  <c r="U10" i="1"/>
  <c r="V10" i="1"/>
  <c r="P11" i="1"/>
  <c r="B122" i="4" s="1"/>
  <c r="Q11" i="1"/>
  <c r="A122" i="4" s="1"/>
  <c r="R11" i="1"/>
  <c r="S11" i="1"/>
  <c r="T11" i="1"/>
  <c r="U11" i="1"/>
  <c r="V11" i="1"/>
  <c r="P12" i="1"/>
  <c r="B123" i="4" s="1"/>
  <c r="Q12" i="1"/>
  <c r="A123" i="4" s="1"/>
  <c r="R12" i="1"/>
  <c r="S12" i="1"/>
  <c r="T12" i="1"/>
  <c r="U12" i="1"/>
  <c r="V12" i="1"/>
  <c r="P13" i="1"/>
  <c r="B124" i="4" s="1"/>
  <c r="Q13" i="1"/>
  <c r="A124" i="4" s="1"/>
  <c r="R13" i="1"/>
  <c r="S13" i="1"/>
  <c r="T13" i="1"/>
  <c r="U13" i="1"/>
  <c r="V13" i="1"/>
  <c r="P14" i="1"/>
  <c r="B125" i="4" s="1"/>
  <c r="Q14" i="1"/>
  <c r="A125" i="4" s="1"/>
  <c r="R14" i="1"/>
  <c r="S14" i="1"/>
  <c r="T14" i="1"/>
  <c r="U14" i="1"/>
  <c r="V14" i="1"/>
  <c r="P15" i="1"/>
  <c r="B126" i="4" s="1"/>
  <c r="Q15" i="1"/>
  <c r="A126" i="4" s="1"/>
  <c r="R15" i="1"/>
  <c r="S15" i="1"/>
  <c r="T15" i="1"/>
  <c r="U15" i="1"/>
  <c r="V15" i="1"/>
  <c r="P16" i="1"/>
  <c r="B127" i="4" s="1"/>
  <c r="Q16" i="1"/>
  <c r="A127" i="4" s="1"/>
  <c r="R16" i="1"/>
  <c r="S16" i="1"/>
  <c r="T16" i="1"/>
  <c r="U16" i="1"/>
  <c r="V16" i="1"/>
  <c r="P17" i="1"/>
  <c r="B128" i="4" s="1"/>
  <c r="Q17" i="1"/>
  <c r="A128" i="4" s="1"/>
  <c r="R17" i="1"/>
  <c r="S17" i="1"/>
  <c r="T17" i="1"/>
  <c r="U17" i="1"/>
  <c r="V17" i="1"/>
  <c r="P18" i="1"/>
  <c r="B129" i="4" s="1"/>
  <c r="Q18" i="1"/>
  <c r="A129" i="4" s="1"/>
  <c r="R18" i="1"/>
  <c r="S18" i="1"/>
  <c r="T18" i="1"/>
  <c r="U18" i="1"/>
  <c r="V18" i="1"/>
  <c r="P19" i="1"/>
  <c r="B130" i="4" s="1"/>
  <c r="Q19" i="1"/>
  <c r="A130" i="4" s="1"/>
  <c r="R19" i="1"/>
  <c r="S19" i="1"/>
  <c r="T19" i="1"/>
  <c r="U19" i="1"/>
  <c r="V19" i="1"/>
  <c r="P20" i="1"/>
  <c r="B131" i="4" s="1"/>
  <c r="Q20" i="1"/>
  <c r="A131" i="4" s="1"/>
  <c r="R20" i="1"/>
  <c r="S20" i="1"/>
  <c r="T20" i="1"/>
  <c r="U20" i="1"/>
  <c r="V20" i="1"/>
  <c r="P21" i="1"/>
  <c r="B132" i="4" s="1"/>
  <c r="Q21" i="1"/>
  <c r="A132" i="4" s="1"/>
  <c r="R21" i="1"/>
  <c r="S21" i="1"/>
  <c r="T21" i="1"/>
  <c r="U21" i="1"/>
  <c r="V21" i="1"/>
  <c r="P22" i="1"/>
  <c r="B133" i="4" s="1"/>
  <c r="Q22" i="1"/>
  <c r="A133" i="4" s="1"/>
  <c r="R22" i="1"/>
  <c r="S22" i="1"/>
  <c r="T22" i="1"/>
  <c r="U22" i="1"/>
  <c r="V22" i="1"/>
  <c r="P23" i="1"/>
  <c r="B134" i="4" s="1"/>
  <c r="Q23" i="1"/>
  <c r="A134" i="4" s="1"/>
  <c r="R23" i="1"/>
  <c r="S23" i="1"/>
  <c r="T23" i="1"/>
  <c r="U23" i="1"/>
  <c r="V23" i="1"/>
  <c r="P24" i="1"/>
  <c r="B135" i="4" s="1"/>
  <c r="Q24" i="1"/>
  <c r="A135" i="4" s="1"/>
  <c r="R24" i="1"/>
  <c r="S24" i="1"/>
  <c r="T24" i="1"/>
  <c r="U24" i="1"/>
  <c r="V24" i="1"/>
  <c r="P25" i="1"/>
  <c r="B136" i="4" s="1"/>
  <c r="Q25" i="1"/>
  <c r="A136" i="4" s="1"/>
  <c r="R25" i="1"/>
  <c r="S25" i="1"/>
  <c r="T25" i="1"/>
  <c r="U25" i="1"/>
  <c r="V25" i="1"/>
  <c r="P26" i="1"/>
  <c r="B137" i="4" s="1"/>
  <c r="Q26" i="1"/>
  <c r="A137" i="4" s="1"/>
  <c r="R26" i="1"/>
  <c r="S26" i="1"/>
  <c r="T26" i="1"/>
  <c r="U26" i="1"/>
  <c r="V26" i="1"/>
  <c r="P27" i="1"/>
  <c r="B138" i="4" s="1"/>
  <c r="Q27" i="1"/>
  <c r="A138" i="4" s="1"/>
  <c r="R27" i="1"/>
  <c r="S27" i="1"/>
  <c r="T27" i="1"/>
  <c r="U27" i="1"/>
  <c r="V27" i="1"/>
  <c r="P28" i="1"/>
  <c r="B139" i="4" s="1"/>
  <c r="Q28" i="1"/>
  <c r="A139" i="4" s="1"/>
  <c r="R28" i="1"/>
  <c r="S28" i="1"/>
  <c r="T28" i="1"/>
  <c r="U28" i="1"/>
  <c r="V28" i="1"/>
  <c r="P29" i="1"/>
  <c r="B140" i="4" s="1"/>
  <c r="Q29" i="1"/>
  <c r="A140" i="4" s="1"/>
  <c r="R29" i="1"/>
  <c r="S29" i="1"/>
  <c r="T29" i="1"/>
  <c r="U29" i="1"/>
  <c r="V29" i="1"/>
  <c r="P30" i="1"/>
  <c r="B141" i="4" s="1"/>
  <c r="Q30" i="1"/>
  <c r="A141" i="4" s="1"/>
  <c r="R30" i="1"/>
  <c r="S30" i="1"/>
  <c r="T30" i="1"/>
  <c r="U30" i="1"/>
  <c r="V30" i="1"/>
  <c r="P31" i="1"/>
  <c r="B142" i="4" s="1"/>
  <c r="Q31" i="1"/>
  <c r="A142" i="4" s="1"/>
  <c r="R31" i="1"/>
  <c r="S31" i="1"/>
  <c r="T31" i="1"/>
  <c r="U31" i="1"/>
  <c r="V31" i="1"/>
  <c r="P32" i="1"/>
  <c r="B143" i="4" s="1"/>
  <c r="Q32" i="1"/>
  <c r="A143" i="4" s="1"/>
  <c r="R32" i="1"/>
  <c r="S32" i="1"/>
  <c r="T32" i="1"/>
  <c r="U32" i="1"/>
  <c r="V32" i="1"/>
  <c r="P33" i="1"/>
  <c r="B144" i="4" s="1"/>
  <c r="Q33" i="1"/>
  <c r="A144" i="4" s="1"/>
  <c r="R33" i="1"/>
  <c r="S33" i="1"/>
  <c r="T33" i="1"/>
  <c r="U33" i="1"/>
  <c r="V33" i="1"/>
  <c r="P34" i="1"/>
  <c r="B145" i="4" s="1"/>
  <c r="Q34" i="1"/>
  <c r="A145" i="4" s="1"/>
  <c r="R34" i="1"/>
  <c r="S34" i="1"/>
  <c r="T34" i="1"/>
  <c r="U34" i="1"/>
  <c r="V34" i="1"/>
  <c r="P35" i="1"/>
  <c r="B146" i="4" s="1"/>
  <c r="Q35" i="1"/>
  <c r="A146" i="4" s="1"/>
  <c r="R35" i="1"/>
  <c r="S35" i="1"/>
  <c r="T35" i="1"/>
  <c r="U35" i="1"/>
  <c r="V35" i="1"/>
  <c r="P36" i="1"/>
  <c r="B147" i="4" s="1"/>
  <c r="Q36" i="1"/>
  <c r="A147" i="4" s="1"/>
  <c r="R36" i="1"/>
  <c r="S36" i="1"/>
  <c r="T36" i="1"/>
  <c r="U36" i="1"/>
  <c r="V36" i="1"/>
  <c r="P37" i="1"/>
  <c r="B148" i="4" s="1"/>
  <c r="Q37" i="1"/>
  <c r="A148" i="4" s="1"/>
  <c r="R37" i="1"/>
  <c r="S37" i="1"/>
  <c r="T37" i="1"/>
  <c r="U37" i="1"/>
  <c r="V37" i="1"/>
  <c r="P38" i="1"/>
  <c r="B149" i="4" s="1"/>
  <c r="Q38" i="1"/>
  <c r="A149" i="4" s="1"/>
  <c r="R38" i="1"/>
  <c r="S38" i="1"/>
  <c r="T38" i="1"/>
  <c r="U38" i="1"/>
  <c r="V38" i="1"/>
  <c r="P39" i="1"/>
  <c r="B150" i="4" s="1"/>
  <c r="Q39" i="1"/>
  <c r="A150" i="4" s="1"/>
  <c r="R39" i="1"/>
  <c r="S39" i="1"/>
  <c r="T39" i="1"/>
  <c r="U39" i="1"/>
  <c r="V39" i="1"/>
  <c r="P40" i="1"/>
  <c r="B151" i="4" s="1"/>
  <c r="Q40" i="1"/>
  <c r="A151" i="4" s="1"/>
  <c r="R40" i="1"/>
  <c r="S40" i="1"/>
  <c r="T40" i="1"/>
  <c r="U40" i="1"/>
  <c r="V40" i="1"/>
  <c r="P41" i="1"/>
  <c r="B152" i="4" s="1"/>
  <c r="Q41" i="1"/>
  <c r="A152" i="4" s="1"/>
  <c r="R41" i="1"/>
  <c r="S41" i="1"/>
  <c r="T41" i="1"/>
  <c r="U41" i="1"/>
  <c r="V41" i="1"/>
  <c r="P42" i="1"/>
  <c r="B153" i="4" s="1"/>
  <c r="Q42" i="1"/>
  <c r="A153" i="4" s="1"/>
  <c r="R42" i="1"/>
  <c r="S42" i="1"/>
  <c r="T42" i="1"/>
  <c r="U42" i="1"/>
  <c r="V42" i="1"/>
  <c r="P43" i="1"/>
  <c r="B154" i="4" s="1"/>
  <c r="Q43" i="1"/>
  <c r="A154" i="4" s="1"/>
  <c r="R43" i="1"/>
  <c r="S43" i="1"/>
  <c r="T43" i="1"/>
  <c r="U43" i="1"/>
  <c r="V43" i="1"/>
  <c r="P44" i="1"/>
  <c r="B155" i="4" s="1"/>
  <c r="Q44" i="1"/>
  <c r="A155" i="4" s="1"/>
  <c r="R44" i="1"/>
  <c r="S44" i="1"/>
  <c r="T44" i="1"/>
  <c r="U44" i="1"/>
  <c r="V44" i="1"/>
  <c r="P45" i="1"/>
  <c r="B156" i="4" s="1"/>
  <c r="Q45" i="1"/>
  <c r="A156" i="4" s="1"/>
  <c r="R45" i="1"/>
  <c r="S45" i="1"/>
  <c r="T45" i="1"/>
  <c r="U45" i="1"/>
  <c r="V45" i="1"/>
  <c r="P46" i="1"/>
  <c r="B157" i="4" s="1"/>
  <c r="Q46" i="1"/>
  <c r="A157" i="4" s="1"/>
  <c r="R46" i="1"/>
  <c r="S46" i="1"/>
  <c r="T46" i="1"/>
  <c r="U46" i="1"/>
  <c r="V46" i="1"/>
  <c r="P47" i="1"/>
  <c r="B158" i="4" s="1"/>
  <c r="Q47" i="1"/>
  <c r="A158" i="4" s="1"/>
  <c r="R47" i="1"/>
  <c r="S47" i="1"/>
  <c r="T47" i="1"/>
  <c r="U47" i="1"/>
  <c r="V47" i="1"/>
  <c r="P48" i="1"/>
  <c r="B159" i="4" s="1"/>
  <c r="Q48" i="1"/>
  <c r="A159" i="4" s="1"/>
  <c r="R48" i="1"/>
  <c r="S48" i="1"/>
  <c r="T48" i="1"/>
  <c r="U48" i="1"/>
  <c r="V48" i="1"/>
  <c r="P49" i="1"/>
  <c r="B160" i="4" s="1"/>
  <c r="Q49" i="1"/>
  <c r="A160" i="4" s="1"/>
  <c r="R49" i="1"/>
  <c r="S49" i="1"/>
  <c r="T49" i="1"/>
  <c r="U49" i="1"/>
  <c r="V49" i="1"/>
  <c r="P50" i="1"/>
  <c r="B161" i="4" s="1"/>
  <c r="Q50" i="1"/>
  <c r="A161" i="4" s="1"/>
  <c r="R50" i="1"/>
  <c r="S50" i="1"/>
  <c r="T50" i="1"/>
  <c r="U50" i="1"/>
  <c r="V50" i="1"/>
  <c r="P51" i="1"/>
  <c r="B162" i="4" s="1"/>
  <c r="Q51" i="1"/>
  <c r="A162" i="4" s="1"/>
  <c r="R51" i="1"/>
  <c r="S51" i="1"/>
  <c r="T51" i="1"/>
  <c r="U51" i="1"/>
  <c r="V51" i="1"/>
  <c r="P52" i="1"/>
  <c r="B163" i="4" s="1"/>
  <c r="Q52" i="1"/>
  <c r="A163" i="4" s="1"/>
  <c r="R52" i="1"/>
  <c r="S52" i="1"/>
  <c r="T52" i="1"/>
  <c r="U52" i="1"/>
  <c r="V52" i="1"/>
  <c r="P53" i="1"/>
  <c r="B164" i="4" s="1"/>
  <c r="Q53" i="1"/>
  <c r="A164" i="4" s="1"/>
  <c r="R53" i="1"/>
  <c r="S53" i="1"/>
  <c r="T53" i="1"/>
  <c r="U53" i="1"/>
  <c r="V53" i="1"/>
  <c r="P54" i="1"/>
  <c r="B165" i="4" s="1"/>
  <c r="Q54" i="1"/>
  <c r="A165" i="4" s="1"/>
  <c r="R54" i="1"/>
  <c r="S54" i="1"/>
  <c r="T54" i="1"/>
  <c r="U54" i="1"/>
  <c r="V54" i="1"/>
  <c r="P55" i="1"/>
  <c r="B166" i="4" s="1"/>
  <c r="Q55" i="1"/>
  <c r="A166" i="4" s="1"/>
  <c r="R55" i="1"/>
  <c r="S55" i="1"/>
  <c r="T55" i="1"/>
  <c r="U55" i="1"/>
  <c r="V55" i="1"/>
  <c r="P56" i="1"/>
  <c r="B167" i="4" s="1"/>
  <c r="Q56" i="1"/>
  <c r="A167" i="4" s="1"/>
  <c r="R56" i="1"/>
  <c r="S56" i="1"/>
  <c r="T56" i="1"/>
  <c r="U56" i="1"/>
  <c r="V56" i="1"/>
  <c r="P57" i="1"/>
  <c r="B168" i="4" s="1"/>
  <c r="Q57" i="1"/>
  <c r="A168" i="4" s="1"/>
  <c r="R57" i="1"/>
  <c r="S57" i="1"/>
  <c r="T57" i="1"/>
  <c r="U57" i="1"/>
  <c r="V57" i="1"/>
  <c r="P58" i="1"/>
  <c r="B169" i="4" s="1"/>
  <c r="Q58" i="1"/>
  <c r="A169" i="4" s="1"/>
  <c r="R58" i="1"/>
  <c r="S58" i="1"/>
  <c r="T58" i="1"/>
  <c r="U58" i="1"/>
  <c r="V58" i="1"/>
  <c r="P59" i="1"/>
  <c r="B170" i="4" s="1"/>
  <c r="Q59" i="1"/>
  <c r="A170" i="4" s="1"/>
  <c r="R59" i="1"/>
  <c r="S59" i="1"/>
  <c r="T59" i="1"/>
  <c r="U59" i="1"/>
  <c r="V59" i="1"/>
  <c r="P60" i="1"/>
  <c r="B171" i="4" s="1"/>
  <c r="Q60" i="1"/>
  <c r="A171" i="4" s="1"/>
  <c r="R60" i="1"/>
  <c r="S60" i="1"/>
  <c r="T60" i="1"/>
  <c r="U60" i="1"/>
  <c r="V60" i="1"/>
  <c r="P61" i="1"/>
  <c r="B172" i="4" s="1"/>
  <c r="Q61" i="1"/>
  <c r="A172" i="4" s="1"/>
  <c r="R61" i="1"/>
  <c r="S61" i="1"/>
  <c r="T61" i="1"/>
  <c r="U61" i="1"/>
  <c r="V61" i="1"/>
  <c r="P62" i="1"/>
  <c r="B173" i="4" s="1"/>
  <c r="Q62" i="1"/>
  <c r="A173" i="4" s="1"/>
  <c r="R62" i="1"/>
  <c r="S62" i="1"/>
  <c r="T62" i="1"/>
  <c r="U62" i="1"/>
  <c r="V62" i="1"/>
  <c r="P63" i="1"/>
  <c r="B174" i="4" s="1"/>
  <c r="Q63" i="1"/>
  <c r="A174" i="4" s="1"/>
  <c r="R63" i="1"/>
  <c r="S63" i="1"/>
  <c r="T63" i="1"/>
  <c r="U63" i="1"/>
  <c r="V63" i="1"/>
  <c r="P64" i="1"/>
  <c r="B175" i="4" s="1"/>
  <c r="Q64" i="1"/>
  <c r="A175" i="4" s="1"/>
  <c r="R64" i="1"/>
  <c r="S64" i="1"/>
  <c r="T64" i="1"/>
  <c r="U64" i="1"/>
  <c r="V64" i="1"/>
  <c r="P65" i="1"/>
  <c r="B176" i="4" s="1"/>
  <c r="Q65" i="1"/>
  <c r="A176" i="4" s="1"/>
  <c r="R65" i="1"/>
  <c r="S65" i="1"/>
  <c r="T65" i="1"/>
  <c r="U65" i="1"/>
  <c r="V65" i="1"/>
  <c r="P66" i="1"/>
  <c r="B177" i="4" s="1"/>
  <c r="Q66" i="1"/>
  <c r="A177" i="4" s="1"/>
  <c r="R66" i="1"/>
  <c r="S66" i="1"/>
  <c r="T66" i="1"/>
  <c r="U66" i="1"/>
  <c r="V66" i="1"/>
  <c r="P67" i="1"/>
  <c r="B178" i="4" s="1"/>
  <c r="Q67" i="1"/>
  <c r="A178" i="4" s="1"/>
  <c r="R67" i="1"/>
  <c r="S67" i="1"/>
  <c r="T67" i="1"/>
  <c r="U67" i="1"/>
  <c r="V67" i="1"/>
  <c r="P68" i="1"/>
  <c r="B179" i="4" s="1"/>
  <c r="Q68" i="1"/>
  <c r="A179" i="4" s="1"/>
  <c r="R68" i="1"/>
  <c r="S68" i="1"/>
  <c r="T68" i="1"/>
  <c r="U68" i="1"/>
  <c r="V68" i="1"/>
  <c r="P69" i="1"/>
  <c r="B180" i="4" s="1"/>
  <c r="Q69" i="1"/>
  <c r="A180" i="4" s="1"/>
  <c r="R69" i="1"/>
  <c r="S69" i="1"/>
  <c r="T69" i="1"/>
  <c r="U69" i="1"/>
  <c r="V69" i="1"/>
  <c r="P70" i="1"/>
  <c r="B181" i="4" s="1"/>
  <c r="Q70" i="1"/>
  <c r="A181" i="4" s="1"/>
  <c r="R70" i="1"/>
  <c r="S70" i="1"/>
  <c r="T70" i="1"/>
  <c r="U70" i="1"/>
  <c r="V70" i="1"/>
  <c r="P71" i="1"/>
  <c r="B182" i="4" s="1"/>
  <c r="Q71" i="1"/>
  <c r="A182" i="4" s="1"/>
  <c r="R71" i="1"/>
  <c r="S71" i="1"/>
  <c r="T71" i="1"/>
  <c r="U71" i="1"/>
  <c r="V71" i="1"/>
  <c r="P72" i="1"/>
  <c r="B183" i="4" s="1"/>
  <c r="Q72" i="1"/>
  <c r="A183" i="4" s="1"/>
  <c r="R72" i="1"/>
  <c r="S72" i="1"/>
  <c r="T72" i="1"/>
  <c r="U72" i="1"/>
  <c r="V72" i="1"/>
  <c r="P73" i="1"/>
  <c r="B184" i="4" s="1"/>
  <c r="Q73" i="1"/>
  <c r="A184" i="4" s="1"/>
  <c r="R73" i="1"/>
  <c r="S73" i="1"/>
  <c r="T73" i="1"/>
  <c r="U73" i="1"/>
  <c r="V73" i="1"/>
  <c r="P74" i="1"/>
  <c r="B185" i="4" s="1"/>
  <c r="Q74" i="1"/>
  <c r="A185" i="4" s="1"/>
  <c r="R74" i="1"/>
  <c r="S74" i="1"/>
  <c r="T74" i="1"/>
  <c r="U74" i="1"/>
  <c r="V74" i="1"/>
  <c r="P75" i="1"/>
  <c r="B186" i="4" s="1"/>
  <c r="Q75" i="1"/>
  <c r="A186" i="4" s="1"/>
  <c r="R75" i="1"/>
  <c r="S75" i="1"/>
  <c r="T75" i="1"/>
  <c r="U75" i="1"/>
  <c r="V75" i="1"/>
  <c r="P76" i="1"/>
  <c r="B187" i="4" s="1"/>
  <c r="Q76" i="1"/>
  <c r="A187" i="4" s="1"/>
  <c r="R76" i="1"/>
  <c r="S76" i="1"/>
  <c r="T76" i="1"/>
  <c r="U76" i="1"/>
  <c r="V76" i="1"/>
  <c r="P77" i="1"/>
  <c r="B188" i="4" s="1"/>
  <c r="Q77" i="1"/>
  <c r="A188" i="4" s="1"/>
  <c r="R77" i="1"/>
  <c r="S77" i="1"/>
  <c r="T77" i="1"/>
  <c r="U77" i="1"/>
  <c r="V77" i="1"/>
  <c r="P78" i="1"/>
  <c r="B189" i="4" s="1"/>
  <c r="Q78" i="1"/>
  <c r="A189" i="4" s="1"/>
  <c r="R78" i="1"/>
  <c r="S78" i="1"/>
  <c r="T78" i="1"/>
  <c r="U78" i="1"/>
  <c r="V78" i="1"/>
  <c r="P79" i="1"/>
  <c r="B190" i="4" s="1"/>
  <c r="Q79" i="1"/>
  <c r="A190" i="4" s="1"/>
  <c r="R79" i="1"/>
  <c r="S79" i="1"/>
  <c r="T79" i="1"/>
  <c r="U79" i="1"/>
  <c r="V79" i="1"/>
  <c r="P80" i="1"/>
  <c r="B191" i="4" s="1"/>
  <c r="Q80" i="1"/>
  <c r="A191" i="4" s="1"/>
  <c r="R80" i="1"/>
  <c r="S80" i="1"/>
  <c r="T80" i="1"/>
  <c r="U80" i="1"/>
  <c r="V80" i="1"/>
  <c r="P81" i="1"/>
  <c r="B192" i="4" s="1"/>
  <c r="Q81" i="1"/>
  <c r="A192" i="4" s="1"/>
  <c r="R81" i="1"/>
  <c r="S81" i="1"/>
  <c r="T81" i="1"/>
  <c r="U81" i="1"/>
  <c r="V81" i="1"/>
  <c r="P82" i="1"/>
  <c r="B193" i="4" s="1"/>
  <c r="Q82" i="1"/>
  <c r="A193" i="4" s="1"/>
  <c r="R82" i="1"/>
  <c r="S82" i="1"/>
  <c r="T82" i="1"/>
  <c r="U82" i="1"/>
  <c r="V82" i="1"/>
  <c r="P83" i="1"/>
  <c r="B194" i="4" s="1"/>
  <c r="Q83" i="1"/>
  <c r="A194" i="4" s="1"/>
  <c r="R83" i="1"/>
  <c r="S83" i="1"/>
  <c r="T83" i="1"/>
  <c r="U83" i="1"/>
  <c r="V83" i="1"/>
  <c r="P84" i="1"/>
  <c r="B195" i="4" s="1"/>
  <c r="Q84" i="1"/>
  <c r="A195" i="4" s="1"/>
  <c r="R84" i="1"/>
  <c r="S84" i="1"/>
  <c r="T84" i="1"/>
  <c r="U84" i="1"/>
  <c r="V84" i="1"/>
  <c r="P85" i="1"/>
  <c r="B196" i="4" s="1"/>
  <c r="Q85" i="1"/>
  <c r="A196" i="4" s="1"/>
  <c r="R85" i="1"/>
  <c r="S85" i="1"/>
  <c r="T85" i="1"/>
  <c r="U85" i="1"/>
  <c r="V85" i="1"/>
  <c r="P86" i="1"/>
  <c r="B197" i="4" s="1"/>
  <c r="Q86" i="1"/>
  <c r="A197" i="4" s="1"/>
  <c r="R86" i="1"/>
  <c r="S86" i="1"/>
  <c r="T86" i="1"/>
  <c r="U86" i="1"/>
  <c r="V86" i="1"/>
  <c r="P87" i="1"/>
  <c r="B198" i="4" s="1"/>
  <c r="Q87" i="1"/>
  <c r="A198" i="4" s="1"/>
  <c r="R87" i="1"/>
  <c r="S87" i="1"/>
  <c r="T87" i="1"/>
  <c r="U87" i="1"/>
  <c r="V87" i="1"/>
  <c r="H212" i="4" l="1"/>
  <c r="V6" i="2"/>
  <c r="U6" i="2"/>
  <c r="T6" i="2"/>
  <c r="S6" i="2"/>
  <c r="R6" i="2"/>
  <c r="Q6" i="2"/>
  <c r="G117" i="4" s="1"/>
  <c r="P6" i="2"/>
  <c r="H117" i="4" s="1"/>
  <c r="V5" i="2"/>
  <c r="U5" i="2"/>
  <c r="T5" i="2"/>
  <c r="S5" i="2"/>
  <c r="R5" i="2"/>
  <c r="Q5" i="2"/>
  <c r="G116" i="4" s="1"/>
  <c r="P5" i="2"/>
  <c r="H116" i="4" s="1"/>
  <c r="V4" i="2"/>
  <c r="U4" i="2"/>
  <c r="T4" i="2"/>
  <c r="S4" i="2"/>
  <c r="R4" i="2"/>
  <c r="Q4" i="2"/>
  <c r="G115" i="4" s="1"/>
  <c r="P4" i="2"/>
  <c r="H115" i="4" s="1"/>
  <c r="V3" i="2"/>
  <c r="U3" i="2"/>
  <c r="T3" i="2"/>
  <c r="S3" i="2"/>
  <c r="R3" i="2"/>
  <c r="Q3" i="2"/>
  <c r="G114" i="4" s="1"/>
  <c r="P3" i="2"/>
  <c r="H114" i="4" s="1"/>
  <c r="V2" i="2"/>
  <c r="U2" i="2"/>
  <c r="T2" i="2"/>
  <c r="S2" i="2"/>
  <c r="R2" i="2"/>
  <c r="Q2" i="2"/>
  <c r="G113" i="4" s="1"/>
  <c r="P2" i="2"/>
  <c r="T1" i="2"/>
  <c r="Q1" i="2"/>
  <c r="P5" i="1"/>
  <c r="B116" i="4" s="1"/>
  <c r="Q5" i="1"/>
  <c r="A116" i="4" s="1"/>
  <c r="R5" i="1"/>
  <c r="S5" i="1"/>
  <c r="T5" i="1"/>
  <c r="U5" i="1"/>
  <c r="V5" i="1"/>
  <c r="P6" i="1"/>
  <c r="B117" i="4" s="1"/>
  <c r="Q6" i="1"/>
  <c r="A117" i="4" s="1"/>
  <c r="R6" i="1"/>
  <c r="S6" i="1"/>
  <c r="T6" i="1"/>
  <c r="U6" i="1"/>
  <c r="V6" i="1"/>
  <c r="P7" i="1"/>
  <c r="B118" i="4" s="1"/>
  <c r="Q7" i="1"/>
  <c r="A118" i="4" s="1"/>
  <c r="R7" i="1"/>
  <c r="S7" i="1"/>
  <c r="T7" i="1"/>
  <c r="U7" i="1"/>
  <c r="V7" i="1"/>
  <c r="P8" i="1"/>
  <c r="B119" i="4" s="1"/>
  <c r="Q8" i="1"/>
  <c r="A119" i="4" s="1"/>
  <c r="R8" i="1"/>
  <c r="S8" i="1"/>
  <c r="T8" i="1"/>
  <c r="U8" i="1"/>
  <c r="V8" i="1"/>
  <c r="P9" i="1"/>
  <c r="B120" i="4" s="1"/>
  <c r="Q9" i="1"/>
  <c r="A120" i="4" s="1"/>
  <c r="R9" i="1"/>
  <c r="S9" i="1"/>
  <c r="T9" i="1"/>
  <c r="U9" i="1"/>
  <c r="V9" i="1"/>
  <c r="P4" i="1"/>
  <c r="B115" i="4" s="1"/>
  <c r="Q4" i="1"/>
  <c r="A115" i="4" s="1"/>
  <c r="R4" i="1"/>
  <c r="S4" i="1"/>
  <c r="T4" i="1"/>
  <c r="U4" i="1"/>
  <c r="V4" i="1"/>
  <c r="V3" i="1"/>
  <c r="U3" i="1"/>
  <c r="T3" i="1"/>
  <c r="S3" i="1"/>
  <c r="R3" i="1"/>
  <c r="Q3" i="1"/>
  <c r="A114" i="4" s="1"/>
  <c r="P3" i="1"/>
  <c r="B114" i="4" s="1"/>
  <c r="V2" i="1"/>
  <c r="U2" i="1"/>
  <c r="T2" i="1"/>
  <c r="S2" i="1"/>
  <c r="R2" i="1"/>
  <c r="Q2" i="1"/>
  <c r="A113" i="4" s="1"/>
  <c r="P2" i="1"/>
  <c r="T1" i="1"/>
  <c r="Q1" i="1"/>
  <c r="H322" i="5" l="1"/>
  <c r="H325" i="5"/>
  <c r="M328" i="5"/>
  <c r="K329" i="5"/>
  <c r="J330" i="5"/>
  <c r="M331" i="5"/>
  <c r="N332" i="5"/>
  <c r="N334" i="5"/>
  <c r="M344" i="5"/>
  <c r="K345" i="5"/>
  <c r="J346" i="5"/>
  <c r="H354" i="5"/>
  <c r="N356" i="5"/>
  <c r="N358" i="5"/>
  <c r="H365" i="5"/>
  <c r="H366" i="5"/>
  <c r="M371" i="5"/>
  <c r="H318" i="5"/>
  <c r="H321" i="5"/>
  <c r="M324" i="5"/>
  <c r="K325" i="5"/>
  <c r="J326" i="5"/>
  <c r="M327" i="5"/>
  <c r="N328" i="5"/>
  <c r="N330" i="5"/>
  <c r="H342" i="5"/>
  <c r="N344" i="5"/>
  <c r="N346" i="5"/>
  <c r="H353" i="5"/>
  <c r="M364" i="5"/>
  <c r="K366" i="5"/>
  <c r="J367" i="5"/>
  <c r="N368" i="5"/>
  <c r="K369" i="5"/>
  <c r="N371" i="5"/>
  <c r="H374" i="5"/>
  <c r="J378" i="5"/>
  <c r="K379" i="5"/>
  <c r="N380" i="5"/>
  <c r="N383" i="5"/>
  <c r="M386" i="5"/>
  <c r="K387" i="5"/>
  <c r="M389" i="5"/>
  <c r="K390" i="5"/>
  <c r="H391" i="5"/>
  <c r="J394" i="5"/>
  <c r="H397" i="5"/>
  <c r="H402" i="5"/>
  <c r="N414" i="5"/>
  <c r="N415" i="5"/>
  <c r="M211" i="5"/>
  <c r="J215" i="5"/>
  <c r="K222" i="5"/>
  <c r="M223" i="5"/>
  <c r="H226" i="5"/>
  <c r="M228" i="5"/>
  <c r="K245" i="5"/>
  <c r="N246" i="5"/>
  <c r="M247" i="5"/>
  <c r="K252" i="5"/>
  <c r="M320" i="5"/>
  <c r="J318" i="5"/>
  <c r="N318" i="5"/>
  <c r="H338" i="5"/>
  <c r="N340" i="5"/>
  <c r="N342" i="5"/>
  <c r="H349" i="5"/>
  <c r="M360" i="5"/>
  <c r="K361" i="5"/>
  <c r="J362" i="5"/>
  <c r="N391" i="5"/>
  <c r="N394" i="5"/>
  <c r="M395" i="5"/>
  <c r="M398" i="5"/>
  <c r="K399" i="5"/>
  <c r="M401" i="5"/>
  <c r="K402" i="5"/>
  <c r="H403" i="5"/>
  <c r="J406" i="5"/>
  <c r="H413" i="5"/>
  <c r="H414" i="5"/>
  <c r="N215" i="5"/>
  <c r="H218" i="5"/>
  <c r="J219" i="5"/>
  <c r="K226" i="5"/>
  <c r="M227" i="5"/>
  <c r="K231" i="5"/>
  <c r="K234" i="5"/>
  <c r="M235" i="5"/>
  <c r="H238" i="5"/>
  <c r="K239" i="5"/>
  <c r="K240" i="5"/>
  <c r="H249" i="5"/>
  <c r="H250" i="5"/>
  <c r="H333" i="5"/>
  <c r="N352" i="5"/>
  <c r="N360" i="5"/>
  <c r="N369" i="5"/>
  <c r="M384" i="5"/>
  <c r="M385" i="5"/>
  <c r="K386" i="5"/>
  <c r="M387" i="5"/>
  <c r="H393" i="5"/>
  <c r="H395" i="5"/>
  <c r="M405" i="5"/>
  <c r="M406" i="5"/>
  <c r="M407" i="5"/>
  <c r="N410" i="5"/>
  <c r="N317" i="5"/>
  <c r="H213" i="5"/>
  <c r="K214" i="5"/>
  <c r="H217" i="5"/>
  <c r="K218" i="5"/>
  <c r="M224" i="5"/>
  <c r="K230" i="5"/>
  <c r="N231" i="5"/>
  <c r="M240" i="5"/>
  <c r="K243" i="5"/>
  <c r="H245" i="5"/>
  <c r="J250" i="5"/>
  <c r="H265" i="5"/>
  <c r="H266" i="5"/>
  <c r="N267" i="5"/>
  <c r="N272" i="5"/>
  <c r="K276" i="5"/>
  <c r="M277" i="5"/>
  <c r="M279" i="5"/>
  <c r="H282" i="5"/>
  <c r="H283" i="5"/>
  <c r="M287" i="5"/>
  <c r="M323" i="5"/>
  <c r="H326" i="5"/>
  <c r="K333" i="5"/>
  <c r="J334" i="5"/>
  <c r="M340" i="5"/>
  <c r="H350" i="5"/>
  <c r="M356" i="5"/>
  <c r="M372" i="5"/>
  <c r="H378" i="5"/>
  <c r="N384" i="5"/>
  <c r="N386" i="5"/>
  <c r="N387" i="5"/>
  <c r="H390" i="5"/>
  <c r="K394" i="5"/>
  <c r="K395" i="5"/>
  <c r="J402" i="5"/>
  <c r="K403" i="5"/>
  <c r="N406" i="5"/>
  <c r="N407" i="5"/>
  <c r="J414" i="5"/>
  <c r="H415" i="5"/>
  <c r="N211" i="5"/>
  <c r="J227" i="5"/>
  <c r="H233" i="5"/>
  <c r="N240" i="5"/>
  <c r="M243" i="5"/>
  <c r="K249" i="5"/>
  <c r="K250" i="5"/>
  <c r="K256" i="5"/>
  <c r="J270" i="5"/>
  <c r="M276" i="5"/>
  <c r="N277" i="5"/>
  <c r="N279" i="5"/>
  <c r="M284" i="5"/>
  <c r="N287" i="5"/>
  <c r="H289" i="5"/>
  <c r="J290" i="5"/>
  <c r="J291" i="5"/>
  <c r="J322" i="5"/>
  <c r="H329" i="5"/>
  <c r="H346" i="5"/>
  <c r="H362" i="5"/>
  <c r="K367" i="5"/>
  <c r="H382" i="5"/>
  <c r="J383" i="5"/>
  <c r="M393" i="5"/>
  <c r="M394" i="5"/>
  <c r="N395" i="5"/>
  <c r="H401" i="5"/>
  <c r="M402" i="5"/>
  <c r="M403" i="5"/>
  <c r="K413" i="5"/>
  <c r="K414" i="5"/>
  <c r="M415" i="5"/>
  <c r="N213" i="5"/>
  <c r="N217" i="5"/>
  <c r="M220" i="5"/>
  <c r="K227" i="5"/>
  <c r="M239" i="5"/>
  <c r="N242" i="5"/>
  <c r="N245" i="5"/>
  <c r="N249" i="5"/>
  <c r="M252" i="5"/>
  <c r="H254" i="5"/>
  <c r="M256" i="5"/>
  <c r="K265" i="5"/>
  <c r="J266" i="5"/>
  <c r="K270" i="5"/>
  <c r="H281" i="5"/>
  <c r="J282" i="5"/>
  <c r="J283" i="5"/>
  <c r="K290" i="5"/>
  <c r="K291" i="5"/>
  <c r="H294" i="5"/>
  <c r="H295" i="5"/>
  <c r="K349" i="5"/>
  <c r="N350" i="5"/>
  <c r="N362" i="5"/>
  <c r="J371" i="5"/>
  <c r="M375" i="5"/>
  <c r="K376" i="5"/>
  <c r="N378" i="5"/>
  <c r="N382" i="5"/>
  <c r="H389" i="5"/>
  <c r="M390" i="5"/>
  <c r="M391" i="5"/>
  <c r="H399" i="5"/>
  <c r="H409" i="5"/>
  <c r="M212" i="5"/>
  <c r="H222" i="5"/>
  <c r="K223" i="5"/>
  <c r="H225" i="5"/>
  <c r="N232" i="5"/>
  <c r="K235" i="5"/>
  <c r="J254" i="5"/>
  <c r="M259" i="5"/>
  <c r="H261" i="5"/>
  <c r="H262" i="5"/>
  <c r="K263" i="5"/>
  <c r="H279" i="5"/>
  <c r="M283" i="5"/>
  <c r="H286" i="5"/>
  <c r="H287" i="5"/>
  <c r="N291" i="5"/>
  <c r="H293" i="5"/>
  <c r="J294" i="5"/>
  <c r="J295" i="5"/>
  <c r="M303" i="5"/>
  <c r="K321" i="5"/>
  <c r="M332" i="5"/>
  <c r="N336" i="5"/>
  <c r="N348" i="5"/>
  <c r="N354" i="5"/>
  <c r="N364" i="5"/>
  <c r="H381" i="5"/>
  <c r="J398" i="5"/>
  <c r="N399" i="5"/>
  <c r="N402" i="5"/>
  <c r="H405" i="5"/>
  <c r="K406" i="5"/>
  <c r="J410" i="5"/>
  <c r="M411" i="5"/>
  <c r="J223" i="5"/>
  <c r="K247" i="5"/>
  <c r="N252" i="5"/>
  <c r="K254" i="5"/>
  <c r="N270" i="5"/>
  <c r="H273" i="5"/>
  <c r="K274" i="5"/>
  <c r="K294" i="5"/>
  <c r="N295" i="5"/>
  <c r="K298" i="5"/>
  <c r="K299" i="5"/>
  <c r="M311" i="5"/>
  <c r="N210" i="5"/>
  <c r="N311" i="5"/>
  <c r="J314" i="5"/>
  <c r="N316" i="5"/>
  <c r="N299" i="5"/>
  <c r="K303" i="5"/>
  <c r="K314" i="5"/>
  <c r="H274" i="5"/>
  <c r="N324" i="5"/>
  <c r="M335" i="5"/>
  <c r="H345" i="5"/>
  <c r="K353" i="5"/>
  <c r="N375" i="5"/>
  <c r="K391" i="5"/>
  <c r="H394" i="5"/>
  <c r="K398" i="5"/>
  <c r="K409" i="5"/>
  <c r="K410" i="5"/>
  <c r="N411" i="5"/>
  <c r="J218" i="5"/>
  <c r="N223" i="5"/>
  <c r="N247" i="5"/>
  <c r="N254" i="5"/>
  <c r="K259" i="5"/>
  <c r="K261" i="5"/>
  <c r="K264" i="5"/>
  <c r="N274" i="5"/>
  <c r="J286" i="5"/>
  <c r="H291" i="5"/>
  <c r="M299" i="5"/>
  <c r="H301" i="5"/>
  <c r="J302" i="5"/>
  <c r="J303" i="5"/>
  <c r="H306" i="5"/>
  <c r="H307" i="5"/>
  <c r="H313" i="5"/>
  <c r="J315" i="5"/>
  <c r="M210" i="5"/>
  <c r="K286" i="5"/>
  <c r="M316" i="5"/>
  <c r="K277" i="5"/>
  <c r="H299" i="5"/>
  <c r="H334" i="5"/>
  <c r="J350" i="5"/>
  <c r="H361" i="5"/>
  <c r="N367" i="5"/>
  <c r="K378" i="5"/>
  <c r="N381" i="5"/>
  <c r="M397" i="5"/>
  <c r="N398" i="5"/>
  <c r="M409" i="5"/>
  <c r="M410" i="5"/>
  <c r="M414" i="5"/>
  <c r="N227" i="5"/>
  <c r="J235" i="5"/>
  <c r="K238" i="5"/>
  <c r="H246" i="5"/>
  <c r="N256" i="5"/>
  <c r="N261" i="5"/>
  <c r="K272" i="5"/>
  <c r="K302" i="5"/>
  <c r="K315" i="5"/>
  <c r="N237" i="5"/>
  <c r="K268" i="5"/>
  <c r="M307" i="5"/>
  <c r="H214" i="5"/>
  <c r="N320" i="5"/>
  <c r="H341" i="5"/>
  <c r="J342" i="5"/>
  <c r="N366" i="5"/>
  <c r="K380" i="5"/>
  <c r="J390" i="5"/>
  <c r="K215" i="5"/>
  <c r="J231" i="5"/>
  <c r="N235" i="5"/>
  <c r="H237" i="5"/>
  <c r="N251" i="5"/>
  <c r="J263" i="5"/>
  <c r="M272" i="5"/>
  <c r="H277" i="5"/>
  <c r="M280" i="5"/>
  <c r="K283" i="5"/>
  <c r="H285" i="5"/>
  <c r="M291" i="5"/>
  <c r="N303" i="5"/>
  <c r="H305" i="5"/>
  <c r="J306" i="5"/>
  <c r="J307" i="5"/>
  <c r="M315" i="5"/>
  <c r="K316" i="5"/>
  <c r="H210" i="5"/>
  <c r="J338" i="5"/>
  <c r="N263" i="5"/>
  <c r="K282" i="5"/>
  <c r="H407" i="5"/>
  <c r="M219" i="5"/>
  <c r="M268" i="5"/>
  <c r="J279" i="5"/>
  <c r="N326" i="5"/>
  <c r="K341" i="5"/>
  <c r="M352" i="5"/>
  <c r="H358" i="5"/>
  <c r="H369" i="5"/>
  <c r="N374" i="5"/>
  <c r="M380" i="5"/>
  <c r="H386" i="5"/>
  <c r="H387" i="5"/>
  <c r="N390" i="5"/>
  <c r="M413" i="5"/>
  <c r="M317" i="5"/>
  <c r="M215" i="5"/>
  <c r="J222" i="5"/>
  <c r="J226" i="5"/>
  <c r="M231" i="5"/>
  <c r="N258" i="5"/>
  <c r="M263" i="5"/>
  <c r="N283" i="5"/>
  <c r="H290" i="5"/>
  <c r="K306" i="5"/>
  <c r="K307" i="5"/>
  <c r="H310" i="5"/>
  <c r="H311" i="5"/>
  <c r="N315" i="5"/>
  <c r="K210" i="5"/>
  <c r="H357" i="5"/>
  <c r="K383" i="5"/>
  <c r="K219" i="5"/>
  <c r="H230" i="5"/>
  <c r="K248" i="5"/>
  <c r="K266" i="5"/>
  <c r="H298" i="5"/>
  <c r="H316" i="5"/>
  <c r="H406" i="5"/>
  <c r="H221" i="5"/>
  <c r="M319" i="5"/>
  <c r="H330" i="5"/>
  <c r="H337" i="5"/>
  <c r="N338" i="5"/>
  <c r="K357" i="5"/>
  <c r="J358" i="5"/>
  <c r="N365" i="5"/>
  <c r="K371" i="5"/>
  <c r="M376" i="5"/>
  <c r="H385" i="5"/>
  <c r="J386" i="5"/>
  <c r="H398" i="5"/>
  <c r="N403" i="5"/>
  <c r="H410" i="5"/>
  <c r="H270" i="5"/>
  <c r="N322" i="5"/>
  <c r="M336" i="5"/>
  <c r="K337" i="5"/>
  <c r="M348" i="5"/>
  <c r="J354" i="5"/>
  <c r="K382" i="5"/>
  <c r="J247" i="5"/>
  <c r="K295" i="5"/>
  <c r="H303" i="5"/>
  <c r="H309" i="5"/>
  <c r="M295" i="5"/>
  <c r="J299" i="5"/>
  <c r="N265" i="5"/>
  <c r="K311" i="5"/>
  <c r="N239" i="5"/>
  <c r="K310" i="5"/>
  <c r="M399" i="5"/>
  <c r="N307" i="5"/>
  <c r="H302" i="5"/>
  <c r="J298" i="5"/>
  <c r="N219" i="5"/>
  <c r="J287" i="5"/>
  <c r="J311" i="5"/>
  <c r="H315" i="5"/>
  <c r="J274" i="5"/>
  <c r="H297" i="5"/>
  <c r="H314" i="5"/>
  <c r="K287" i="5"/>
  <c r="H411" i="5"/>
  <c r="K279" i="5"/>
  <c r="J310" i="5"/>
  <c r="M216" i="5"/>
  <c r="N268" i="5"/>
  <c r="M314" i="5"/>
  <c r="M302" i="5"/>
  <c r="H324" i="5"/>
  <c r="J360" i="5"/>
  <c r="H271" i="5"/>
  <c r="H360" i="5"/>
  <c r="N212" i="5"/>
  <c r="H268" i="5"/>
  <c r="M369" i="5"/>
  <c r="J401" i="5"/>
  <c r="M262" i="5"/>
  <c r="M249" i="5"/>
  <c r="K225" i="5"/>
  <c r="K301" i="5"/>
  <c r="H384" i="5"/>
  <c r="M258" i="5"/>
  <c r="H380" i="5"/>
  <c r="J264" i="5"/>
  <c r="M377" i="5"/>
  <c r="H264" i="5"/>
  <c r="J239" i="5"/>
  <c r="K346" i="5"/>
  <c r="J249" i="5"/>
  <c r="H383" i="5"/>
  <c r="K326" i="5"/>
  <c r="J409" i="5"/>
  <c r="J337" i="5"/>
  <c r="J395" i="5"/>
  <c r="J352" i="5"/>
  <c r="K355" i="5"/>
  <c r="K415" i="5"/>
  <c r="M396" i="5"/>
  <c r="N370" i="5"/>
  <c r="K404" i="5"/>
  <c r="K388" i="5"/>
  <c r="K368" i="5"/>
  <c r="M383" i="5"/>
  <c r="K365" i="5"/>
  <c r="H400" i="5"/>
  <c r="N359" i="5"/>
  <c r="M361" i="5"/>
  <c r="N341" i="5"/>
  <c r="M339" i="5"/>
  <c r="K348" i="5"/>
  <c r="K328" i="5"/>
  <c r="M337" i="5"/>
  <c r="M362" i="5"/>
  <c r="M330" i="5"/>
  <c r="N312" i="5"/>
  <c r="M312" i="5"/>
  <c r="N289" i="5"/>
  <c r="N260" i="5"/>
  <c r="N224" i="5"/>
  <c r="N308" i="5"/>
  <c r="M289" i="5"/>
  <c r="K251" i="5"/>
  <c r="M313" i="5"/>
  <c r="N294" i="5"/>
  <c r="K260" i="5"/>
  <c r="N236" i="5"/>
  <c r="M281" i="5"/>
  <c r="N290" i="5"/>
  <c r="H288" i="5"/>
  <c r="K237" i="5"/>
  <c r="K236" i="5"/>
  <c r="M232" i="5"/>
  <c r="M225" i="5"/>
  <c r="N218" i="5"/>
  <c r="K297" i="5"/>
  <c r="K405" i="5"/>
  <c r="J399" i="5"/>
  <c r="H348" i="5"/>
  <c r="H260" i="5"/>
  <c r="J333" i="5"/>
  <c r="K385" i="5"/>
  <c r="M266" i="5"/>
  <c r="J344" i="5"/>
  <c r="J380" i="5"/>
  <c r="J313" i="5"/>
  <c r="M246" i="5"/>
  <c r="J389" i="5"/>
  <c r="J297" i="5"/>
  <c r="K305" i="5"/>
  <c r="H251" i="5"/>
  <c r="J374" i="5"/>
  <c r="J259" i="5"/>
  <c r="H376" i="5"/>
  <c r="H263" i="5"/>
  <c r="H235" i="5"/>
  <c r="H332" i="5"/>
  <c r="J246" i="5"/>
  <c r="M378" i="5"/>
  <c r="K322" i="5"/>
  <c r="N408" i="5"/>
  <c r="H336" i="5"/>
  <c r="J393" i="5"/>
  <c r="K343" i="5"/>
  <c r="H352" i="5"/>
  <c r="N412" i="5"/>
  <c r="M392" i="5"/>
  <c r="M368" i="5"/>
  <c r="K331" i="5"/>
  <c r="N401" i="5"/>
  <c r="N385" i="5"/>
  <c r="K381" i="5"/>
  <c r="N355" i="5"/>
  <c r="H388" i="5"/>
  <c r="H359" i="5"/>
  <c r="N361" i="5"/>
  <c r="M349" i="5"/>
  <c r="K373" i="5"/>
  <c r="K327" i="5"/>
  <c r="K344" i="5"/>
  <c r="M333" i="5"/>
  <c r="M358" i="5"/>
  <c r="M326" i="5"/>
  <c r="H232" i="5"/>
  <c r="M308" i="5"/>
  <c r="K288" i="5"/>
  <c r="K258" i="5"/>
  <c r="H224" i="5"/>
  <c r="M300" i="5"/>
  <c r="N273" i="5"/>
  <c r="M244" i="5"/>
  <c r="M305" i="5"/>
  <c r="M286" i="5"/>
  <c r="J276" i="5"/>
  <c r="M373" i="5"/>
  <c r="J328" i="5"/>
  <c r="J255" i="5"/>
  <c r="J243" i="5"/>
  <c r="K354" i="5"/>
  <c r="M253" i="5"/>
  <c r="K338" i="5"/>
  <c r="M374" i="5"/>
  <c r="J301" i="5"/>
  <c r="J397" i="5"/>
  <c r="M265" i="5"/>
  <c r="M278" i="5"/>
  <c r="M298" i="5"/>
  <c r="M241" i="5"/>
  <c r="H364" i="5"/>
  <c r="H255" i="5"/>
  <c r="H375" i="5"/>
  <c r="H259" i="5"/>
  <c r="M226" i="5"/>
  <c r="J329" i="5"/>
  <c r="H239" i="5"/>
  <c r="H372" i="5"/>
  <c r="K330" i="5"/>
  <c r="J407" i="5"/>
  <c r="K334" i="5"/>
  <c r="H392" i="5"/>
  <c r="H340" i="5"/>
  <c r="K342" i="5"/>
  <c r="K411" i="5"/>
  <c r="M388" i="5"/>
  <c r="N335" i="5"/>
  <c r="K407" i="5"/>
  <c r="K400" i="5"/>
  <c r="N339" i="5"/>
  <c r="H377" i="5"/>
  <c r="H355" i="5"/>
  <c r="N349" i="5"/>
  <c r="M363" i="5"/>
  <c r="K323" i="5"/>
  <c r="K340" i="5"/>
  <c r="N325" i="5"/>
  <c r="M329" i="5"/>
  <c r="M354" i="5"/>
  <c r="M322" i="5"/>
  <c r="M296" i="5"/>
  <c r="N285" i="5"/>
  <c r="M251" i="5"/>
  <c r="N275" i="5"/>
  <c r="N269" i="5"/>
  <c r="M238" i="5"/>
  <c r="N314" i="5"/>
  <c r="N286" i="5"/>
  <c r="M255" i="5"/>
  <c r="M304" i="5"/>
  <c r="N271" i="5"/>
  <c r="N282" i="5"/>
  <c r="H280" i="5"/>
  <c r="M264" i="5"/>
  <c r="N250" i="5"/>
  <c r="M236" i="5"/>
  <c r="N234" i="5"/>
  <c r="N228" i="5"/>
  <c r="M217" i="5"/>
  <c r="J241" i="5"/>
  <c r="N292" i="5"/>
  <c r="H368" i="5"/>
  <c r="H312" i="5"/>
  <c r="M245" i="5"/>
  <c r="K309" i="5"/>
  <c r="J316" i="5"/>
  <c r="J240" i="5"/>
  <c r="J262" i="5"/>
  <c r="K363" i="5"/>
  <c r="K293" i="5"/>
  <c r="N388" i="5"/>
  <c r="J210" i="5"/>
  <c r="J261" i="5"/>
  <c r="N288" i="5"/>
  <c r="J238" i="5"/>
  <c r="H328" i="5"/>
  <c r="J248" i="5"/>
  <c r="M366" i="5"/>
  <c r="M254" i="5"/>
  <c r="H223" i="5"/>
  <c r="N284" i="5"/>
  <c r="J233" i="5"/>
  <c r="H367" i="5"/>
  <c r="H243" i="5"/>
  <c r="J405" i="5"/>
  <c r="N319" i="5"/>
  <c r="J377" i="5"/>
  <c r="N323" i="5"/>
  <c r="N327" i="5"/>
  <c r="N396" i="5"/>
  <c r="K384" i="5"/>
  <c r="H335" i="5"/>
  <c r="N404" i="5"/>
  <c r="N397" i="5"/>
  <c r="M379" i="5"/>
  <c r="H339" i="5"/>
  <c r="N376" i="5"/>
  <c r="N347" i="5"/>
  <c r="M357" i="5"/>
  <c r="M359" i="5"/>
  <c r="K319" i="5"/>
  <c r="N337" i="5"/>
  <c r="K324" i="5"/>
  <c r="H327" i="5"/>
  <c r="M350" i="5"/>
  <c r="M318" i="5"/>
  <c r="K232" i="5"/>
  <c r="M292" i="5"/>
  <c r="K284" i="5"/>
  <c r="N244" i="5"/>
  <c r="K224" i="5"/>
  <c r="K304" i="5"/>
  <c r="K267" i="5"/>
  <c r="N238" i="5"/>
  <c r="N310" i="5"/>
  <c r="K253" i="5"/>
  <c r="N297" i="5"/>
  <c r="M271" i="5"/>
  <c r="K278" i="5"/>
  <c r="M248" i="5"/>
  <c r="N233" i="5"/>
  <c r="H278" i="5"/>
  <c r="N225" i="5"/>
  <c r="M213" i="5"/>
  <c r="N409" i="5"/>
  <c r="J309" i="5"/>
  <c r="J336" i="5"/>
  <c r="J305" i="5"/>
  <c r="J237" i="5"/>
  <c r="M270" i="5"/>
  <c r="M310" i="5"/>
  <c r="H219" i="5"/>
  <c r="N296" i="5"/>
  <c r="K347" i="5"/>
  <c r="J278" i="5"/>
  <c r="J384" i="5"/>
  <c r="J293" i="5"/>
  <c r="H256" i="5"/>
  <c r="N280" i="5"/>
  <c r="H215" i="5"/>
  <c r="J325" i="5"/>
  <c r="J229" i="5"/>
  <c r="J332" i="5"/>
  <c r="J252" i="5"/>
  <c r="J217" i="5"/>
  <c r="J271" i="5"/>
  <c r="K211" i="5"/>
  <c r="J356" i="5"/>
  <c r="J230" i="5"/>
  <c r="H404" i="5"/>
  <c r="H231" i="5"/>
  <c r="J376" i="5"/>
  <c r="J320" i="5"/>
  <c r="J324" i="5"/>
  <c r="N392" i="5"/>
  <c r="N379" i="5"/>
  <c r="M412" i="5"/>
  <c r="K396" i="5"/>
  <c r="K377" i="5"/>
  <c r="K374" i="5"/>
  <c r="N351" i="5"/>
  <c r="H370" i="5"/>
  <c r="H347" i="5"/>
  <c r="N357" i="5"/>
  <c r="M345" i="5"/>
  <c r="M355" i="5"/>
  <c r="K364" i="5"/>
  <c r="K336" i="5"/>
  <c r="M325" i="5"/>
  <c r="M346" i="5"/>
  <c r="K229" i="5"/>
  <c r="M288" i="5"/>
  <c r="N281" i="5"/>
  <c r="K242" i="5"/>
  <c r="N220" i="5"/>
  <c r="N301" i="5"/>
  <c r="N262" i="5"/>
  <c r="N309" i="5"/>
  <c r="N278" i="5"/>
  <c r="N248" i="5"/>
  <c r="K296" i="5"/>
  <c r="K262" i="5"/>
  <c r="N276" i="5"/>
  <c r="N259" i="5"/>
  <c r="H269" i="5"/>
  <c r="H257" i="5"/>
  <c r="N221" i="5"/>
  <c r="H211" i="5"/>
  <c r="M218" i="5"/>
  <c r="J281" i="5"/>
  <c r="K289" i="5"/>
  <c r="H276" i="5"/>
  <c r="N300" i="5"/>
  <c r="M230" i="5"/>
  <c r="H247" i="5"/>
  <c r="M290" i="5"/>
  <c r="H396" i="5"/>
  <c r="K285" i="5"/>
  <c r="H344" i="5"/>
  <c r="J273" i="5"/>
  <c r="M370" i="5"/>
  <c r="H308" i="5"/>
  <c r="H244" i="5"/>
  <c r="K273" i="5"/>
  <c r="J411" i="5"/>
  <c r="J289" i="5"/>
  <c r="N216" i="5"/>
  <c r="M294" i="5"/>
  <c r="H248" i="5"/>
  <c r="J413" i="5"/>
  <c r="J257" i="5"/>
  <c r="J415" i="5"/>
  <c r="K351" i="5"/>
  <c r="J225" i="5"/>
  <c r="H371" i="5"/>
  <c r="J221" i="5"/>
  <c r="J375" i="5"/>
  <c r="J369" i="5"/>
  <c r="J321" i="5"/>
  <c r="M408" i="5"/>
  <c r="N377" i="5"/>
  <c r="K335" i="5"/>
  <c r="K412" i="5"/>
  <c r="N393" i="5"/>
  <c r="H373" i="5"/>
  <c r="K339" i="5"/>
  <c r="K372" i="5"/>
  <c r="H351" i="5"/>
  <c r="N363" i="5"/>
  <c r="N345" i="5"/>
  <c r="M351" i="5"/>
  <c r="K360" i="5"/>
  <c r="N333" i="5"/>
  <c r="N321" i="5"/>
  <c r="H323" i="5"/>
  <c r="M342" i="5"/>
  <c r="H317" i="5"/>
  <c r="M229" i="5"/>
  <c r="N313" i="5"/>
  <c r="K280" i="5"/>
  <c r="H228" i="5"/>
  <c r="H220" i="5"/>
  <c r="K300" i="5"/>
  <c r="M260" i="5"/>
  <c r="K308" i="5"/>
  <c r="N302" i="5"/>
  <c r="M273" i="5"/>
  <c r="K246" i="5"/>
  <c r="M309" i="5"/>
  <c r="M261" i="5"/>
  <c r="N400" i="5"/>
  <c r="H240" i="5"/>
  <c r="K313" i="5"/>
  <c r="M274" i="5"/>
  <c r="M382" i="5"/>
  <c r="K217" i="5"/>
  <c r="J368" i="5"/>
  <c r="M367" i="5"/>
  <c r="K332" i="5"/>
  <c r="M338" i="5"/>
  <c r="K312" i="5"/>
  <c r="K220" i="5"/>
  <c r="K271" i="5"/>
  <c r="H253" i="5"/>
  <c r="K212" i="5"/>
  <c r="H304" i="5"/>
  <c r="M365" i="5"/>
  <c r="M222" i="5"/>
  <c r="M306" i="5"/>
  <c r="M269" i="5"/>
  <c r="H379" i="5"/>
  <c r="J213" i="5"/>
  <c r="J364" i="5"/>
  <c r="N331" i="5"/>
  <c r="N372" i="5"/>
  <c r="N329" i="5"/>
  <c r="M334" i="5"/>
  <c r="K292" i="5"/>
  <c r="M301" i="5"/>
  <c r="N298" i="5"/>
  <c r="K241" i="5"/>
  <c r="H216" i="5"/>
  <c r="K397" i="5"/>
  <c r="K375" i="5"/>
  <c r="M353" i="5"/>
  <c r="M237" i="5"/>
  <c r="J381" i="5"/>
  <c r="N389" i="5"/>
  <c r="H319" i="5"/>
  <c r="K257" i="5"/>
  <c r="J385" i="5"/>
  <c r="H234" i="5"/>
  <c r="M250" i="5"/>
  <c r="H227" i="5"/>
  <c r="J391" i="5"/>
  <c r="J256" i="5"/>
  <c r="K358" i="5"/>
  <c r="H320" i="5"/>
  <c r="H331" i="5"/>
  <c r="K370" i="5"/>
  <c r="N373" i="5"/>
  <c r="M275" i="5"/>
  <c r="M293" i="5"/>
  <c r="M297" i="5"/>
  <c r="M234" i="5"/>
  <c r="M221" i="5"/>
  <c r="M214" i="5"/>
  <c r="K393" i="5"/>
  <c r="N229" i="5"/>
  <c r="M242" i="5"/>
  <c r="K244" i="5"/>
  <c r="K216" i="5"/>
  <c r="H356" i="5"/>
  <c r="K221" i="5"/>
  <c r="K317" i="5"/>
  <c r="K213" i="5"/>
  <c r="M381" i="5"/>
  <c r="H252" i="5"/>
  <c r="J348" i="5"/>
  <c r="K318" i="5"/>
  <c r="H408" i="5"/>
  <c r="M341" i="5"/>
  <c r="H236" i="5"/>
  <c r="M267" i="5"/>
  <c r="N255" i="5"/>
  <c r="M285" i="5"/>
  <c r="H300" i="5"/>
  <c r="N266" i="5"/>
  <c r="N243" i="5"/>
  <c r="H241" i="5"/>
  <c r="N230" i="5"/>
  <c r="H212" i="5"/>
  <c r="J285" i="5"/>
  <c r="J365" i="5"/>
  <c r="H363" i="5"/>
  <c r="N293" i="5"/>
  <c r="J387" i="5"/>
  <c r="J340" i="5"/>
  <c r="N304" i="5"/>
  <c r="N306" i="5"/>
  <c r="N214" i="5"/>
  <c r="H412" i="5"/>
  <c r="M282" i="5"/>
  <c r="J272" i="5"/>
  <c r="H272" i="5"/>
  <c r="K281" i="5"/>
  <c r="N413" i="5"/>
  <c r="J214" i="5"/>
  <c r="M404" i="5"/>
  <c r="K408" i="5"/>
  <c r="M347" i="5"/>
  <c r="K320" i="5"/>
  <c r="N253" i="5"/>
  <c r="K269" i="5"/>
  <c r="K275" i="5"/>
  <c r="H296" i="5"/>
  <c r="H242" i="5"/>
  <c r="K233" i="5"/>
  <c r="N226" i="5"/>
  <c r="K359" i="5"/>
  <c r="K350" i="5"/>
  <c r="H343" i="5"/>
  <c r="M321" i="5"/>
  <c r="H284" i="5"/>
  <c r="H229" i="5"/>
  <c r="J277" i="5"/>
  <c r="K362" i="5"/>
  <c r="N353" i="5"/>
  <c r="K389" i="5"/>
  <c r="H275" i="5"/>
  <c r="H267" i="5"/>
  <c r="J268" i="5"/>
  <c r="J265" i="5"/>
  <c r="J403" i="5"/>
  <c r="K401" i="5"/>
  <c r="M400" i="5"/>
  <c r="N405" i="5"/>
  <c r="N343" i="5"/>
  <c r="M343" i="5"/>
  <c r="K228" i="5"/>
  <c r="N305" i="5"/>
  <c r="N264" i="5"/>
  <c r="H292" i="5"/>
  <c r="H258" i="5"/>
  <c r="N241" i="5"/>
  <c r="M233" i="5"/>
  <c r="N222" i="5"/>
  <c r="J245" i="5"/>
  <c r="K392" i="5"/>
  <c r="K356" i="5"/>
  <c r="N257" i="5"/>
  <c r="M257" i="5"/>
  <c r="K352" i="5"/>
  <c r="K255" i="5"/>
  <c r="J373" i="5"/>
  <c r="J216" i="5"/>
  <c r="J251" i="5"/>
  <c r="J396" i="5"/>
  <c r="J335" i="5"/>
  <c r="J404" i="5"/>
  <c r="J234" i="5"/>
  <c r="J349" i="5"/>
  <c r="J345" i="5"/>
  <c r="J319" i="5"/>
  <c r="J361" i="5"/>
  <c r="J269" i="5"/>
  <c r="J244" i="5"/>
  <c r="J212" i="5"/>
  <c r="J224" i="5"/>
  <c r="J258" i="5"/>
  <c r="J343" i="5"/>
  <c r="J242" i="5"/>
  <c r="J341" i="5"/>
  <c r="J392" i="5"/>
  <c r="J363" i="5"/>
  <c r="J292" i="5"/>
  <c r="J308" i="5"/>
  <c r="J260" i="5"/>
  <c r="J232" i="5"/>
  <c r="J288" i="5"/>
  <c r="J331" i="5"/>
  <c r="J284" i="5"/>
  <c r="J359" i="5"/>
  <c r="J300" i="5"/>
  <c r="J275" i="5"/>
  <c r="J388" i="5"/>
  <c r="J296" i="5"/>
  <c r="J304" i="5"/>
  <c r="J312" i="5"/>
  <c r="J357" i="5"/>
  <c r="J327" i="5"/>
  <c r="J220" i="5"/>
  <c r="J317" i="5"/>
  <c r="J280" i="5"/>
  <c r="J412" i="5"/>
  <c r="J228" i="5"/>
  <c r="J379" i="5"/>
  <c r="J366" i="5"/>
  <c r="J236" i="5"/>
  <c r="J351" i="5"/>
  <c r="J353" i="5"/>
  <c r="J400" i="5"/>
  <c r="J372" i="5"/>
  <c r="J408" i="5"/>
  <c r="J253" i="5"/>
  <c r="J370" i="5"/>
  <c r="J211" i="5"/>
  <c r="J347" i="5"/>
  <c r="J339" i="5"/>
  <c r="J355" i="5"/>
  <c r="J382" i="5"/>
  <c r="J267" i="5"/>
  <c r="J323" i="5"/>
  <c r="G12" i="4"/>
  <c r="G20" i="4"/>
  <c r="G28" i="4"/>
  <c r="G36" i="4"/>
  <c r="G44" i="4"/>
  <c r="G52" i="4"/>
  <c r="G60" i="4"/>
  <c r="G68" i="4"/>
  <c r="G76" i="4"/>
  <c r="G84" i="4"/>
  <c r="G92" i="4"/>
  <c r="G100" i="4"/>
  <c r="G108" i="4"/>
  <c r="G49" i="4"/>
  <c r="G13" i="4"/>
  <c r="G21" i="4"/>
  <c r="G29" i="4"/>
  <c r="G37" i="4"/>
  <c r="G45" i="4"/>
  <c r="G53" i="4"/>
  <c r="G61" i="4"/>
  <c r="G69" i="4"/>
  <c r="G77" i="4"/>
  <c r="G85" i="4"/>
  <c r="G93" i="4"/>
  <c r="G101" i="4"/>
  <c r="G109" i="4"/>
  <c r="G41" i="4"/>
  <c r="G105" i="4"/>
  <c r="G14" i="4"/>
  <c r="G22" i="4"/>
  <c r="G30" i="4"/>
  <c r="G38" i="4"/>
  <c r="G46" i="4"/>
  <c r="G54" i="4"/>
  <c r="G62" i="4"/>
  <c r="G70" i="4"/>
  <c r="G78" i="4"/>
  <c r="G86" i="4"/>
  <c r="G94" i="4"/>
  <c r="G102" i="4"/>
  <c r="G110" i="4"/>
  <c r="G57" i="4"/>
  <c r="G15" i="4"/>
  <c r="G23" i="4"/>
  <c r="G31" i="4"/>
  <c r="G39" i="4"/>
  <c r="G47" i="4"/>
  <c r="G55" i="4"/>
  <c r="G63" i="4"/>
  <c r="G71" i="4"/>
  <c r="G79" i="4"/>
  <c r="G87" i="4"/>
  <c r="G95" i="4"/>
  <c r="G103" i="4"/>
  <c r="G33" i="4"/>
  <c r="G65" i="4"/>
  <c r="G73" i="4"/>
  <c r="G89" i="4"/>
  <c r="G97" i="4"/>
  <c r="G16" i="4"/>
  <c r="G24" i="4"/>
  <c r="G32" i="4"/>
  <c r="G40" i="4"/>
  <c r="G48" i="4"/>
  <c r="G56" i="4"/>
  <c r="G64" i="4"/>
  <c r="G72" i="4"/>
  <c r="G80" i="4"/>
  <c r="G88" i="4"/>
  <c r="G96" i="4"/>
  <c r="G104" i="4"/>
  <c r="G25" i="4"/>
  <c r="G81" i="4"/>
  <c r="G17" i="4"/>
  <c r="G10" i="4"/>
  <c r="F215" i="5" s="1"/>
  <c r="B215" i="5" s="1"/>
  <c r="G18" i="4"/>
  <c r="G26" i="4"/>
  <c r="G34" i="4"/>
  <c r="G42" i="4"/>
  <c r="G50" i="4"/>
  <c r="G58" i="4"/>
  <c r="G66" i="4"/>
  <c r="G74" i="4"/>
  <c r="G82" i="4"/>
  <c r="G90" i="4"/>
  <c r="G98" i="4"/>
  <c r="G106" i="4"/>
  <c r="G11" i="4"/>
  <c r="G19" i="4"/>
  <c r="G27" i="4"/>
  <c r="G35" i="4"/>
  <c r="G43" i="4"/>
  <c r="G51" i="4"/>
  <c r="G59" i="4"/>
  <c r="G67" i="4"/>
  <c r="G75" i="4"/>
  <c r="G83" i="4"/>
  <c r="G91" i="4"/>
  <c r="G99" i="4"/>
  <c r="G107" i="4"/>
  <c r="N114" i="5"/>
  <c r="J115" i="5"/>
  <c r="M116" i="5"/>
  <c r="K117" i="5"/>
  <c r="N130" i="5"/>
  <c r="M131" i="5"/>
  <c r="M133" i="5"/>
  <c r="K134" i="5"/>
  <c r="N135" i="5"/>
  <c r="M137" i="5"/>
  <c r="K138" i="5"/>
  <c r="K142" i="5"/>
  <c r="N146" i="5"/>
  <c r="N147" i="5"/>
  <c r="N150" i="5"/>
  <c r="N151" i="5"/>
  <c r="N153" i="5"/>
  <c r="K162" i="5"/>
  <c r="M168" i="5"/>
  <c r="M180" i="5"/>
  <c r="N181" i="5"/>
  <c r="M183" i="5"/>
  <c r="J187" i="5"/>
  <c r="K188" i="5"/>
  <c r="J190" i="5"/>
  <c r="K191" i="5"/>
  <c r="N192" i="5"/>
  <c r="H201" i="5"/>
  <c r="J112" i="5"/>
  <c r="M113" i="5"/>
  <c r="M191" i="5"/>
  <c r="K201" i="5"/>
  <c r="K205" i="5"/>
  <c r="J111" i="5"/>
  <c r="K112" i="5"/>
  <c r="N113" i="5"/>
  <c r="M115" i="5"/>
  <c r="M117" i="5"/>
  <c r="J118" i="5"/>
  <c r="N131" i="5"/>
  <c r="N134" i="5"/>
  <c r="N138" i="5"/>
  <c r="N142" i="5"/>
  <c r="H157" i="5"/>
  <c r="J163" i="5"/>
  <c r="H165" i="5"/>
  <c r="N168" i="5"/>
  <c r="H173" i="5"/>
  <c r="K178" i="5"/>
  <c r="N180" i="5"/>
  <c r="N183" i="5"/>
  <c r="K187" i="5"/>
  <c r="N188" i="5"/>
  <c r="N189" i="5"/>
  <c r="K118" i="5"/>
  <c r="H119" i="5"/>
  <c r="J120" i="5"/>
  <c r="H121" i="5"/>
  <c r="H122" i="5"/>
  <c r="H125" i="5"/>
  <c r="H158" i="5"/>
  <c r="K160" i="5"/>
  <c r="K163" i="5"/>
  <c r="J164" i="5"/>
  <c r="H166" i="5"/>
  <c r="N178" i="5"/>
  <c r="M187" i="5"/>
  <c r="N191" i="5"/>
  <c r="M200" i="5"/>
  <c r="K111" i="5"/>
  <c r="M112" i="5"/>
  <c r="K130" i="5"/>
  <c r="J152" i="5"/>
  <c r="K180" i="5"/>
  <c r="N118" i="5"/>
  <c r="J119" i="5"/>
  <c r="M120" i="5"/>
  <c r="J124" i="5"/>
  <c r="H126" i="5"/>
  <c r="H149" i="5"/>
  <c r="K157" i="5"/>
  <c r="M160" i="5"/>
  <c r="M163" i="5"/>
  <c r="K165" i="5"/>
  <c r="N166" i="5"/>
  <c r="J172" i="5"/>
  <c r="K173" i="5"/>
  <c r="H174" i="5"/>
  <c r="N187" i="5"/>
  <c r="J195" i="5"/>
  <c r="H197" i="5"/>
  <c r="N200" i="5"/>
  <c r="H209" i="5"/>
  <c r="M111" i="5"/>
  <c r="N112" i="5"/>
  <c r="K114" i="5"/>
  <c r="J116" i="5"/>
  <c r="M129" i="5"/>
  <c r="K133" i="5"/>
  <c r="J135" i="5"/>
  <c r="K137" i="5"/>
  <c r="J142" i="5"/>
  <c r="M145" i="5"/>
  <c r="K150" i="5"/>
  <c r="M153" i="5"/>
  <c r="H163" i="5"/>
  <c r="N175" i="5"/>
  <c r="J182" i="5"/>
  <c r="H189" i="5"/>
  <c r="H114" i="5"/>
  <c r="M119" i="5"/>
  <c r="K121" i="5"/>
  <c r="J122" i="5"/>
  <c r="M124" i="5"/>
  <c r="K125" i="5"/>
  <c r="H129" i="5"/>
  <c r="H130" i="5"/>
  <c r="H141" i="5"/>
  <c r="H145" i="5"/>
  <c r="H146" i="5"/>
  <c r="H150" i="5"/>
  <c r="H155" i="5"/>
  <c r="N157" i="5"/>
  <c r="J158" i="5"/>
  <c r="N160" i="5"/>
  <c r="N163" i="5"/>
  <c r="M165" i="5"/>
  <c r="M172" i="5"/>
  <c r="M173" i="5"/>
  <c r="J175" i="5"/>
  <c r="M177" i="5"/>
  <c r="K195" i="5"/>
  <c r="K196" i="5"/>
  <c r="H198" i="5"/>
  <c r="J199" i="5"/>
  <c r="N111" i="5"/>
  <c r="H113" i="5"/>
  <c r="N126" i="5"/>
  <c r="M155" i="5"/>
  <c r="M184" i="5"/>
  <c r="M207" i="5"/>
  <c r="M121" i="5"/>
  <c r="K122" i="5"/>
  <c r="J123" i="5"/>
  <c r="M125" i="5"/>
  <c r="J126" i="5"/>
  <c r="J128" i="5"/>
  <c r="H133" i="5"/>
  <c r="H134" i="5"/>
  <c r="H137" i="5"/>
  <c r="H138" i="5"/>
  <c r="M140" i="5"/>
  <c r="H142" i="5"/>
  <c r="J144" i="5"/>
  <c r="K149" i="5"/>
  <c r="J155" i="5"/>
  <c r="K158" i="5"/>
  <c r="N165" i="5"/>
  <c r="J170" i="5"/>
  <c r="N173" i="5"/>
  <c r="J174" i="5"/>
  <c r="K175" i="5"/>
  <c r="M195" i="5"/>
  <c r="N196" i="5"/>
  <c r="K197" i="5"/>
  <c r="J198" i="5"/>
  <c r="J203" i="5"/>
  <c r="K208" i="5"/>
  <c r="K209" i="5"/>
  <c r="M147" i="5"/>
  <c r="K168" i="5"/>
  <c r="H181" i="5"/>
  <c r="H111" i="5"/>
  <c r="J114" i="5"/>
  <c r="H117" i="5"/>
  <c r="N122" i="5"/>
  <c r="K126" i="5"/>
  <c r="H127" i="5"/>
  <c r="M128" i="5"/>
  <c r="K129" i="5"/>
  <c r="J130" i="5"/>
  <c r="J136" i="5"/>
  <c r="K141" i="5"/>
  <c r="M144" i="5"/>
  <c r="K145" i="5"/>
  <c r="J146" i="5"/>
  <c r="J147" i="5"/>
  <c r="M149" i="5"/>
  <c r="J150" i="5"/>
  <c r="J151" i="5"/>
  <c r="K155" i="5"/>
  <c r="N158" i="5"/>
  <c r="J168" i="5"/>
  <c r="K170" i="5"/>
  <c r="H171" i="5"/>
  <c r="M175" i="5"/>
  <c r="N176" i="5"/>
  <c r="J180" i="5"/>
  <c r="H182" i="5"/>
  <c r="J183" i="5"/>
  <c r="K184" i="5"/>
  <c r="H193" i="5"/>
  <c r="N195" i="5"/>
  <c r="N197" i="5"/>
  <c r="K198" i="5"/>
  <c r="M203" i="5"/>
  <c r="K207" i="5"/>
  <c r="N209" i="5"/>
  <c r="H112" i="5"/>
  <c r="J113" i="5"/>
  <c r="H115" i="5"/>
  <c r="H118" i="5"/>
  <c r="J131" i="5"/>
  <c r="J134" i="5"/>
  <c r="M136" i="5"/>
  <c r="J138" i="5"/>
  <c r="M141" i="5"/>
  <c r="J143" i="5"/>
  <c r="K146" i="5"/>
  <c r="M151" i="5"/>
  <c r="J162" i="5"/>
  <c r="N170" i="5"/>
  <c r="K183" i="5"/>
  <c r="J191" i="5"/>
  <c r="K113" i="5"/>
  <c r="M206" i="5"/>
  <c r="N193" i="5"/>
  <c r="J117" i="5"/>
  <c r="M138" i="5"/>
  <c r="M198" i="5"/>
  <c r="J145" i="5"/>
  <c r="H175" i="5"/>
  <c r="M122" i="5"/>
  <c r="J165" i="5"/>
  <c r="K154" i="5"/>
  <c r="J197" i="5"/>
  <c r="N179" i="5"/>
  <c r="N172" i="5"/>
  <c r="K193" i="5"/>
  <c r="J167" i="5"/>
  <c r="K156" i="5"/>
  <c r="N194" i="5"/>
  <c r="J185" i="5"/>
  <c r="N206" i="5"/>
  <c r="N203" i="5"/>
  <c r="M188" i="5"/>
  <c r="M176" i="5"/>
  <c r="K143" i="5"/>
  <c r="M139" i="5"/>
  <c r="H162" i="5"/>
  <c r="M135" i="5"/>
  <c r="H153" i="5"/>
  <c r="M132" i="5"/>
  <c r="H144" i="5"/>
  <c r="K119" i="5"/>
  <c r="N129" i="5"/>
  <c r="K116" i="5"/>
  <c r="H186" i="5"/>
  <c r="N139" i="5"/>
  <c r="J160" i="5"/>
  <c r="H151" i="5"/>
  <c r="K144" i="5"/>
  <c r="N116" i="5"/>
  <c r="H176" i="5"/>
  <c r="N141" i="5"/>
  <c r="M202" i="5"/>
  <c r="H191" i="5"/>
  <c r="H116" i="5"/>
  <c r="J137" i="5"/>
  <c r="M196" i="5"/>
  <c r="J141" i="5"/>
  <c r="M174" i="5"/>
  <c r="J121" i="5"/>
  <c r="H160" i="5"/>
  <c r="N154" i="5"/>
  <c r="M197" i="5"/>
  <c r="K161" i="5"/>
  <c r="H196" i="5"/>
  <c r="N202" i="5"/>
  <c r="M193" i="5"/>
  <c r="K181" i="5"/>
  <c r="H164" i="5"/>
  <c r="M156" i="5"/>
  <c r="M190" i="5"/>
  <c r="K185" i="5"/>
  <c r="H148" i="5"/>
  <c r="J205" i="5"/>
  <c r="H200" i="5"/>
  <c r="J177" i="5"/>
  <c r="H202" i="5"/>
  <c r="H169" i="5"/>
  <c r="M143" i="5"/>
  <c r="M123" i="5"/>
  <c r="M127" i="5"/>
  <c r="K128" i="5"/>
  <c r="N127" i="5"/>
  <c r="H190" i="5"/>
  <c r="N184" i="5"/>
  <c r="H207" i="5"/>
  <c r="M134" i="5"/>
  <c r="H177" i="5"/>
  <c r="J140" i="5"/>
  <c r="K172" i="5"/>
  <c r="N119" i="5"/>
  <c r="J157" i="5"/>
  <c r="J169" i="5"/>
  <c r="N207" i="5"/>
  <c r="K190" i="5"/>
  <c r="M161" i="5"/>
  <c r="J201" i="5"/>
  <c r="M192" i="5"/>
  <c r="M181" i="5"/>
  <c r="K164" i="5"/>
  <c r="N156" i="5"/>
  <c r="N190" i="5"/>
  <c r="M185" i="5"/>
  <c r="K148" i="5"/>
  <c r="M205" i="5"/>
  <c r="J200" i="5"/>
  <c r="N177" i="5"/>
  <c r="N201" i="5"/>
  <c r="N185" i="5"/>
  <c r="M166" i="5"/>
  <c r="N143" i="5"/>
  <c r="H132" i="5"/>
  <c r="H140" i="5"/>
  <c r="N123" i="5"/>
  <c r="N144" i="5"/>
  <c r="K115" i="5"/>
  <c r="N125" i="5"/>
  <c r="K202" i="5"/>
  <c r="M167" i="5"/>
  <c r="H192" i="5"/>
  <c r="K139" i="5"/>
  <c r="N174" i="5"/>
  <c r="H187" i="5"/>
  <c r="H180" i="5"/>
  <c r="H194" i="5"/>
  <c r="J133" i="5"/>
  <c r="M170" i="5"/>
  <c r="M130" i="5"/>
  <c r="J149" i="5"/>
  <c r="H195" i="5"/>
  <c r="H120" i="5"/>
  <c r="K169" i="5"/>
  <c r="H206" i="5"/>
  <c r="H188" i="5"/>
  <c r="N161" i="5"/>
  <c r="J196" i="5"/>
  <c r="J171" i="5"/>
  <c r="M201" i="5"/>
  <c r="K186" i="5"/>
  <c r="M178" i="5"/>
  <c r="M164" i="5"/>
  <c r="H152" i="5"/>
  <c r="J186" i="5"/>
  <c r="N208" i="5"/>
  <c r="N148" i="5"/>
  <c r="M204" i="5"/>
  <c r="M199" i="5"/>
  <c r="J209" i="5"/>
  <c r="K199" i="5"/>
  <c r="K182" i="5"/>
  <c r="H143" i="5"/>
  <c r="K132" i="5"/>
  <c r="K153" i="5"/>
  <c r="K147" i="5"/>
  <c r="K140" i="5"/>
  <c r="J132" i="5"/>
  <c r="N149" i="5"/>
  <c r="K124" i="5"/>
  <c r="M209" i="5"/>
  <c r="J179" i="5"/>
  <c r="N132" i="5"/>
  <c r="N140" i="5"/>
  <c r="K123" i="5"/>
  <c r="N145" i="5"/>
  <c r="H131" i="5"/>
  <c r="H183" i="5"/>
  <c r="N204" i="5"/>
  <c r="N155" i="5"/>
  <c r="H128" i="5"/>
  <c r="M158" i="5"/>
  <c r="N169" i="5"/>
  <c r="J188" i="5"/>
  <c r="J208" i="5"/>
  <c r="N171" i="5"/>
  <c r="H156" i="5"/>
  <c r="K159" i="5"/>
  <c r="N199" i="5"/>
  <c r="M208" i="5"/>
  <c r="K166" i="5"/>
  <c r="K131" i="5"/>
  <c r="K174" i="5"/>
  <c r="K120" i="5"/>
  <c r="H135" i="5"/>
  <c r="M171" i="5"/>
  <c r="H185" i="5"/>
  <c r="H123" i="5"/>
  <c r="H159" i="5"/>
  <c r="J129" i="5"/>
  <c r="M126" i="5"/>
  <c r="H205" i="5"/>
  <c r="M169" i="5"/>
  <c r="N205" i="5"/>
  <c r="H208" i="5"/>
  <c r="M182" i="5"/>
  <c r="K171" i="5"/>
  <c r="J207" i="5"/>
  <c r="H184" i="5"/>
  <c r="H178" i="5"/>
  <c r="N164" i="5"/>
  <c r="K152" i="5"/>
  <c r="J159" i="5"/>
  <c r="J148" i="5"/>
  <c r="J202" i="5"/>
  <c r="K194" i="5"/>
  <c r="J194" i="5"/>
  <c r="J166" i="5"/>
  <c r="K151" i="5"/>
  <c r="J127" i="5"/>
  <c r="N121" i="5"/>
  <c r="M162" i="5"/>
  <c r="K200" i="5"/>
  <c r="K203" i="5"/>
  <c r="N182" i="5"/>
  <c r="M152" i="5"/>
  <c r="M148" i="5"/>
  <c r="J189" i="5"/>
  <c r="H136" i="5"/>
  <c r="N128" i="5"/>
  <c r="M118" i="5"/>
  <c r="J153" i="5"/>
  <c r="H168" i="5"/>
  <c r="H203" i="5"/>
  <c r="M150" i="5"/>
  <c r="M114" i="5"/>
  <c r="J125" i="5"/>
  <c r="H179" i="5"/>
  <c r="M186" i="5"/>
  <c r="M154" i="5"/>
  <c r="J161" i="5"/>
  <c r="K179" i="5"/>
  <c r="K177" i="5"/>
  <c r="K167" i="5"/>
  <c r="J184" i="5"/>
  <c r="J178" i="5"/>
  <c r="N152" i="5"/>
  <c r="M159" i="5"/>
  <c r="N167" i="5"/>
  <c r="H204" i="5"/>
  <c r="K206" i="5"/>
  <c r="J206" i="5"/>
  <c r="K189" i="5"/>
  <c r="J176" i="5"/>
  <c r="H154" i="5"/>
  <c r="H139" i="5"/>
  <c r="K136" i="5"/>
  <c r="N162" i="5"/>
  <c r="N124" i="5"/>
  <c r="N137" i="5"/>
  <c r="N115" i="5"/>
  <c r="H147" i="5"/>
  <c r="M142" i="5"/>
  <c r="H199" i="5"/>
  <c r="M146" i="5"/>
  <c r="K192" i="5"/>
  <c r="H124" i="5"/>
  <c r="J173" i="5"/>
  <c r="N186" i="5"/>
  <c r="J154" i="5"/>
  <c r="N198" i="5"/>
  <c r="H161" i="5"/>
  <c r="M179" i="5"/>
  <c r="H172" i="5"/>
  <c r="J193" i="5"/>
  <c r="J181" i="5"/>
  <c r="J156" i="5"/>
  <c r="M194" i="5"/>
  <c r="N159" i="5"/>
  <c r="H167" i="5"/>
  <c r="J204" i="5"/>
  <c r="K204" i="5"/>
  <c r="J192" i="5"/>
  <c r="M189" i="5"/>
  <c r="K176" i="5"/>
  <c r="J139" i="5"/>
  <c r="K127" i="5"/>
  <c r="N136" i="5"/>
  <c r="H170" i="5"/>
  <c r="K135" i="5"/>
  <c r="M157" i="5"/>
  <c r="N120" i="5"/>
  <c r="N133" i="5"/>
  <c r="N117" i="5"/>
  <c r="J7" i="5"/>
  <c r="K14" i="5"/>
  <c r="M17" i="5"/>
  <c r="J20" i="5"/>
  <c r="K23" i="5"/>
  <c r="K30" i="5"/>
  <c r="M33" i="5"/>
  <c r="H34" i="5"/>
  <c r="J36" i="5"/>
  <c r="K39" i="5"/>
  <c r="M48" i="5"/>
  <c r="K51" i="5"/>
  <c r="N55" i="5"/>
  <c r="K58" i="5"/>
  <c r="M60" i="5"/>
  <c r="J63" i="5"/>
  <c r="N67" i="5"/>
  <c r="K70" i="5"/>
  <c r="M72" i="5"/>
  <c r="J77" i="5"/>
  <c r="J79" i="5"/>
  <c r="M81" i="5"/>
  <c r="H82" i="5"/>
  <c r="K83" i="5"/>
  <c r="M87" i="5"/>
  <c r="J90" i="5"/>
  <c r="N91" i="5"/>
  <c r="K94" i="5"/>
  <c r="M96" i="5"/>
  <c r="H97" i="5"/>
  <c r="J101" i="5"/>
  <c r="K103" i="5"/>
  <c r="N107" i="5"/>
  <c r="J108" i="5"/>
  <c r="M5" i="5"/>
  <c r="H109" i="5"/>
  <c r="J23" i="5"/>
  <c r="N7" i="5"/>
  <c r="J11" i="5"/>
  <c r="M14" i="5"/>
  <c r="H15" i="5"/>
  <c r="N17" i="5"/>
  <c r="H18" i="5"/>
  <c r="M20" i="5"/>
  <c r="J21" i="5"/>
  <c r="N23" i="5"/>
  <c r="J27" i="5"/>
  <c r="M30" i="5"/>
  <c r="H31" i="5"/>
  <c r="M36" i="5"/>
  <c r="J37" i="5"/>
  <c r="N39" i="5"/>
  <c r="J43" i="5"/>
  <c r="K46" i="5"/>
  <c r="J49" i="5"/>
  <c r="M51" i="5"/>
  <c r="J54" i="5"/>
  <c r="J56" i="5"/>
  <c r="M58" i="5"/>
  <c r="H59" i="5"/>
  <c r="J61" i="5"/>
  <c r="K63" i="5"/>
  <c r="J66" i="5"/>
  <c r="J68" i="5"/>
  <c r="M70" i="5"/>
  <c r="H71" i="5"/>
  <c r="J75" i="5"/>
  <c r="M77" i="5"/>
  <c r="H78" i="5"/>
  <c r="K79" i="5"/>
  <c r="M83" i="5"/>
  <c r="J86" i="5"/>
  <c r="N87" i="5"/>
  <c r="K90" i="5"/>
  <c r="J92" i="5"/>
  <c r="M94" i="5"/>
  <c r="H95" i="5"/>
  <c r="J99" i="5"/>
  <c r="M101" i="5"/>
  <c r="H102" i="5"/>
  <c r="M103" i="5"/>
  <c r="J106" i="5"/>
  <c r="M108" i="5"/>
  <c r="N5" i="5"/>
  <c r="N4" i="5"/>
  <c r="J8" i="5"/>
  <c r="K11" i="5"/>
  <c r="K18" i="5"/>
  <c r="M21" i="5"/>
  <c r="J24" i="5"/>
  <c r="K27" i="5"/>
  <c r="K34" i="5"/>
  <c r="M37" i="5"/>
  <c r="H38" i="5"/>
  <c r="J40" i="5"/>
  <c r="K43" i="5"/>
  <c r="M46" i="5"/>
  <c r="H47" i="5"/>
  <c r="M49" i="5"/>
  <c r="H50" i="5"/>
  <c r="N51" i="5"/>
  <c r="K54" i="5"/>
  <c r="M56" i="5"/>
  <c r="M61" i="5"/>
  <c r="H62" i="5"/>
  <c r="M63" i="5"/>
  <c r="K66" i="5"/>
  <c r="M68" i="5"/>
  <c r="J73" i="5"/>
  <c r="K75" i="5"/>
  <c r="M79" i="5"/>
  <c r="J82" i="5"/>
  <c r="N83" i="5"/>
  <c r="K86" i="5"/>
  <c r="J88" i="5"/>
  <c r="M90" i="5"/>
  <c r="M92" i="5"/>
  <c r="H93" i="5"/>
  <c r="J97" i="5"/>
  <c r="K99" i="5"/>
  <c r="N103" i="5"/>
  <c r="K106" i="5"/>
  <c r="M6" i="5"/>
  <c r="M4" i="5"/>
  <c r="M8" i="5"/>
  <c r="J9" i="5"/>
  <c r="N11" i="5"/>
  <c r="J15" i="5"/>
  <c r="M18" i="5"/>
  <c r="H19" i="5"/>
  <c r="N21" i="5"/>
  <c r="H22" i="5"/>
  <c r="M24" i="5"/>
  <c r="J25" i="5"/>
  <c r="N27" i="5"/>
  <c r="J31" i="5"/>
  <c r="M34" i="5"/>
  <c r="H35" i="5"/>
  <c r="M40" i="5"/>
  <c r="J41" i="5"/>
  <c r="N43" i="5"/>
  <c r="J52" i="5"/>
  <c r="M54" i="5"/>
  <c r="H55" i="5"/>
  <c r="J59" i="5"/>
  <c r="N63" i="5"/>
  <c r="M66" i="5"/>
  <c r="H67" i="5"/>
  <c r="J71" i="5"/>
  <c r="M73" i="5"/>
  <c r="H74" i="5"/>
  <c r="M75" i="5"/>
  <c r="J78" i="5"/>
  <c r="N79" i="5"/>
  <c r="K82" i="5"/>
  <c r="J84" i="5"/>
  <c r="M86" i="5"/>
  <c r="M88" i="5"/>
  <c r="H89" i="5"/>
  <c r="H91" i="5"/>
  <c r="J95" i="5"/>
  <c r="M97" i="5"/>
  <c r="H98" i="5"/>
  <c r="M99" i="5"/>
  <c r="J102" i="5"/>
  <c r="J104" i="5"/>
  <c r="M106" i="5"/>
  <c r="H107" i="5"/>
  <c r="J109" i="5"/>
  <c r="K4" i="5"/>
  <c r="H11" i="5"/>
  <c r="N13" i="5"/>
  <c r="M16" i="5"/>
  <c r="N19" i="5"/>
  <c r="N29" i="5"/>
  <c r="M9" i="5"/>
  <c r="J12" i="5"/>
  <c r="K15" i="5"/>
  <c r="K22" i="5"/>
  <c r="M25" i="5"/>
  <c r="J28" i="5"/>
  <c r="K31" i="5"/>
  <c r="K38" i="5"/>
  <c r="M41" i="5"/>
  <c r="H42" i="5"/>
  <c r="J44" i="5"/>
  <c r="J47" i="5"/>
  <c r="K50" i="5"/>
  <c r="M52" i="5"/>
  <c r="J57" i="5"/>
  <c r="K59" i="5"/>
  <c r="J62" i="5"/>
  <c r="J64" i="5"/>
  <c r="J69" i="5"/>
  <c r="K71" i="5"/>
  <c r="N75" i="5"/>
  <c r="K78" i="5"/>
  <c r="J80" i="5"/>
  <c r="M82" i="5"/>
  <c r="M84" i="5"/>
  <c r="H85" i="5"/>
  <c r="H87" i="5"/>
  <c r="J93" i="5"/>
  <c r="K95" i="5"/>
  <c r="N99" i="5"/>
  <c r="K102" i="5"/>
  <c r="M104" i="5"/>
  <c r="H105" i="5"/>
  <c r="M109" i="5"/>
  <c r="J4" i="5"/>
  <c r="H30" i="5"/>
  <c r="J33" i="5"/>
  <c r="J39" i="5"/>
  <c r="J110" i="5"/>
  <c r="N9" i="5"/>
  <c r="H10" i="5"/>
  <c r="M12" i="5"/>
  <c r="J13" i="5"/>
  <c r="N15" i="5"/>
  <c r="J19" i="5"/>
  <c r="M22" i="5"/>
  <c r="H23" i="5"/>
  <c r="N25" i="5"/>
  <c r="H26" i="5"/>
  <c r="M28" i="5"/>
  <c r="J29" i="5"/>
  <c r="N31" i="5"/>
  <c r="J35" i="5"/>
  <c r="M38" i="5"/>
  <c r="H39" i="5"/>
  <c r="M44" i="5"/>
  <c r="K47" i="5"/>
  <c r="M50" i="5"/>
  <c r="H51" i="5"/>
  <c r="J55" i="5"/>
  <c r="M57" i="5"/>
  <c r="H58" i="5"/>
  <c r="M59" i="5"/>
  <c r="K62" i="5"/>
  <c r="M64" i="5"/>
  <c r="J67" i="5"/>
  <c r="M69" i="5"/>
  <c r="H70" i="5"/>
  <c r="M71" i="5"/>
  <c r="J74" i="5"/>
  <c r="J76" i="5"/>
  <c r="M78" i="5"/>
  <c r="M80" i="5"/>
  <c r="H81" i="5"/>
  <c r="H83" i="5"/>
  <c r="J89" i="5"/>
  <c r="J91" i="5"/>
  <c r="M93" i="5"/>
  <c r="H94" i="5"/>
  <c r="M95" i="5"/>
  <c r="J98" i="5"/>
  <c r="J100" i="5"/>
  <c r="M102" i="5"/>
  <c r="H103" i="5"/>
  <c r="J107" i="5"/>
  <c r="H5" i="5"/>
  <c r="H4" i="5"/>
  <c r="J17" i="5"/>
  <c r="H27" i="5"/>
  <c r="N35" i="5"/>
  <c r="N110" i="5"/>
  <c r="H7" i="5"/>
  <c r="K10" i="5"/>
  <c r="M13" i="5"/>
  <c r="J16" i="5"/>
  <c r="K19" i="5"/>
  <c r="K26" i="5"/>
  <c r="M29" i="5"/>
  <c r="J32" i="5"/>
  <c r="K35" i="5"/>
  <c r="K42" i="5"/>
  <c r="J45" i="5"/>
  <c r="N47" i="5"/>
  <c r="J53" i="5"/>
  <c r="K55" i="5"/>
  <c r="N59" i="5"/>
  <c r="M62" i="5"/>
  <c r="H63" i="5"/>
  <c r="J65" i="5"/>
  <c r="K67" i="5"/>
  <c r="N71" i="5"/>
  <c r="K74" i="5"/>
  <c r="M76" i="5"/>
  <c r="H77" i="5"/>
  <c r="H79" i="5"/>
  <c r="J85" i="5"/>
  <c r="J87" i="5"/>
  <c r="M89" i="5"/>
  <c r="H90" i="5"/>
  <c r="K91" i="5"/>
  <c r="N95" i="5"/>
  <c r="K98" i="5"/>
  <c r="M100" i="5"/>
  <c r="H101" i="5"/>
  <c r="J105" i="5"/>
  <c r="K107" i="5"/>
  <c r="H14" i="5"/>
  <c r="M26" i="5"/>
  <c r="M32" i="5"/>
  <c r="H43" i="5"/>
  <c r="M53" i="5"/>
  <c r="M55" i="5"/>
  <c r="H66" i="5"/>
  <c r="J70" i="5"/>
  <c r="J83" i="5"/>
  <c r="J96" i="5"/>
  <c r="H106" i="5"/>
  <c r="M42" i="5"/>
  <c r="J51" i="5"/>
  <c r="M65" i="5"/>
  <c r="M67" i="5"/>
  <c r="J81" i="5"/>
  <c r="M105" i="5"/>
  <c r="M107" i="5"/>
  <c r="M85" i="5"/>
  <c r="J94" i="5"/>
  <c r="J103" i="5"/>
  <c r="M45" i="5"/>
  <c r="K87" i="5"/>
  <c r="J48" i="5"/>
  <c r="M91" i="5"/>
  <c r="J60" i="5"/>
  <c r="H86" i="5"/>
  <c r="H54" i="5"/>
  <c r="J72" i="5"/>
  <c r="M10" i="5"/>
  <c r="H46" i="5"/>
  <c r="H99" i="5"/>
  <c r="H75" i="5"/>
  <c r="J58" i="5"/>
  <c r="M74" i="5"/>
  <c r="M98" i="5"/>
  <c r="J5" i="5"/>
  <c r="K97" i="5"/>
  <c r="N72" i="5"/>
  <c r="M11" i="5"/>
  <c r="N16" i="5"/>
  <c r="H65" i="5"/>
  <c r="K105" i="5"/>
  <c r="H13" i="5"/>
  <c r="N52" i="5"/>
  <c r="M47" i="5"/>
  <c r="N36" i="5"/>
  <c r="M15" i="5"/>
  <c r="H110" i="5"/>
  <c r="N104" i="5"/>
  <c r="N96" i="5"/>
  <c r="N109" i="5"/>
  <c r="K84" i="5"/>
  <c r="K68" i="5"/>
  <c r="K52" i="5"/>
  <c r="K36" i="5"/>
  <c r="K8" i="5"/>
  <c r="K41" i="5"/>
  <c r="N30" i="5"/>
  <c r="K9" i="5"/>
  <c r="H64" i="5"/>
  <c r="H32" i="5"/>
  <c r="J26" i="5"/>
  <c r="J22" i="5"/>
  <c r="H56" i="5"/>
  <c r="H108" i="5"/>
  <c r="K57" i="5"/>
  <c r="N34" i="5"/>
  <c r="H76" i="5"/>
  <c r="H17" i="5"/>
  <c r="N85" i="5"/>
  <c r="N37" i="5"/>
  <c r="N42" i="5"/>
  <c r="N10" i="5"/>
  <c r="H37" i="5"/>
  <c r="N66" i="5"/>
  <c r="K7" i="5"/>
  <c r="N58" i="5"/>
  <c r="K85" i="5"/>
  <c r="N12" i="5"/>
  <c r="M35" i="5"/>
  <c r="H41" i="5"/>
  <c r="K109" i="5"/>
  <c r="H104" i="5"/>
  <c r="H96" i="5"/>
  <c r="N105" i="5"/>
  <c r="N81" i="5"/>
  <c r="N65" i="5"/>
  <c r="N49" i="5"/>
  <c r="N33" i="5"/>
  <c r="K65" i="5"/>
  <c r="N50" i="5"/>
  <c r="K29" i="5"/>
  <c r="N18" i="5"/>
  <c r="H60" i="5"/>
  <c r="H28" i="5"/>
  <c r="H6" i="5"/>
  <c r="H100" i="5"/>
  <c r="M7" i="5"/>
  <c r="J34" i="5"/>
  <c r="N69" i="5"/>
  <c r="H36" i="5"/>
  <c r="N82" i="5"/>
  <c r="N60" i="5"/>
  <c r="K101" i="5"/>
  <c r="H21" i="5"/>
  <c r="H53" i="5"/>
  <c r="N80" i="5"/>
  <c r="N98" i="5"/>
  <c r="M19" i="5"/>
  <c r="N40" i="5"/>
  <c r="N102" i="5"/>
  <c r="N101" i="5"/>
  <c r="K80" i="5"/>
  <c r="K64" i="5"/>
  <c r="K48" i="5"/>
  <c r="K32" i="5"/>
  <c r="K49" i="5"/>
  <c r="N38" i="5"/>
  <c r="K17" i="5"/>
  <c r="H88" i="5"/>
  <c r="H24" i="5"/>
  <c r="J18" i="5"/>
  <c r="N73" i="5"/>
  <c r="J50" i="5"/>
  <c r="J30" i="5"/>
  <c r="H61" i="5"/>
  <c r="N54" i="5"/>
  <c r="N90" i="5"/>
  <c r="K5" i="5"/>
  <c r="H45" i="5"/>
  <c r="N64" i="5"/>
  <c r="K89" i="5"/>
  <c r="N6" i="5"/>
  <c r="J38" i="5"/>
  <c r="N78" i="5"/>
  <c r="M110" i="5"/>
  <c r="K104" i="5"/>
  <c r="K96" i="5"/>
  <c r="N97" i="5"/>
  <c r="N77" i="5"/>
  <c r="N61" i="5"/>
  <c r="N45" i="5"/>
  <c r="K28" i="5"/>
  <c r="K61" i="5"/>
  <c r="K37" i="5"/>
  <c r="N26" i="5"/>
  <c r="H84" i="5"/>
  <c r="H52" i="5"/>
  <c r="H20" i="5"/>
  <c r="J14" i="5"/>
  <c r="H92" i="5"/>
  <c r="H12" i="5"/>
  <c r="H57" i="5"/>
  <c r="K69" i="5"/>
  <c r="H49" i="5"/>
  <c r="N48" i="5"/>
  <c r="K77" i="5"/>
  <c r="N94" i="5"/>
  <c r="M39" i="5"/>
  <c r="N44" i="5"/>
  <c r="N84" i="5"/>
  <c r="K93" i="5"/>
  <c r="H25" i="5"/>
  <c r="H73" i="5"/>
  <c r="N108" i="5"/>
  <c r="N100" i="5"/>
  <c r="N92" i="5"/>
  <c r="N93" i="5"/>
  <c r="K76" i="5"/>
  <c r="K60" i="5"/>
  <c r="K44" i="5"/>
  <c r="K24" i="5"/>
  <c r="N46" i="5"/>
  <c r="K25" i="5"/>
  <c r="N14" i="5"/>
  <c r="H80" i="5"/>
  <c r="H48" i="5"/>
  <c r="H16" i="5"/>
  <c r="J10" i="5"/>
  <c r="N20" i="5"/>
  <c r="J46" i="5"/>
  <c r="H33" i="5"/>
  <c r="K81" i="5"/>
  <c r="M23" i="5"/>
  <c r="J42" i="5"/>
  <c r="N74" i="5"/>
  <c r="N88" i="5"/>
  <c r="N24" i="5"/>
  <c r="N68" i="5"/>
  <c r="N89" i="5"/>
  <c r="N57" i="5"/>
  <c r="N41" i="5"/>
  <c r="K20" i="5"/>
  <c r="K73" i="5"/>
  <c r="K45" i="5"/>
  <c r="K13" i="5"/>
  <c r="H44" i="5"/>
  <c r="M27" i="5"/>
  <c r="K108" i="5"/>
  <c r="K92" i="5"/>
  <c r="N53" i="5"/>
  <c r="K53" i="5"/>
  <c r="K21" i="5"/>
  <c r="J6" i="5"/>
  <c r="N106" i="5"/>
  <c r="M43" i="5"/>
  <c r="N32" i="5"/>
  <c r="N76" i="5"/>
  <c r="K110" i="5"/>
  <c r="H29" i="5"/>
  <c r="H69" i="5"/>
  <c r="N62" i="5"/>
  <c r="H9" i="5"/>
  <c r="N56" i="5"/>
  <c r="K88" i="5"/>
  <c r="K72" i="5"/>
  <c r="K56" i="5"/>
  <c r="K40" i="5"/>
  <c r="K16" i="5"/>
  <c r="K33" i="5"/>
  <c r="N22" i="5"/>
  <c r="H72" i="5"/>
  <c r="H40" i="5"/>
  <c r="H8" i="5"/>
  <c r="K6" i="5"/>
  <c r="N86" i="5"/>
  <c r="N70" i="5"/>
  <c r="N28" i="5"/>
  <c r="N8" i="5"/>
  <c r="M31" i="5"/>
  <c r="K100" i="5"/>
  <c r="K12" i="5"/>
  <c r="H68" i="5"/>
  <c r="H113" i="4"/>
  <c r="G8" i="4"/>
  <c r="F213" i="5" s="1"/>
  <c r="B213" i="5" s="1"/>
  <c r="G7" i="4"/>
  <c r="F212" i="5" s="1"/>
  <c r="B212" i="5" s="1"/>
  <c r="G6" i="4"/>
  <c r="F211" i="5" s="1"/>
  <c r="B211" i="5" s="1"/>
  <c r="G5" i="4"/>
  <c r="F210" i="5" s="1"/>
  <c r="B210" i="5" s="1"/>
  <c r="G9" i="4"/>
  <c r="F214" i="5" s="1"/>
  <c r="B214" i="5" s="1"/>
  <c r="B113" i="4"/>
  <c r="A105" i="4"/>
  <c r="A97" i="4"/>
  <c r="A89" i="4"/>
  <c r="A81" i="4"/>
  <c r="A73" i="4"/>
  <c r="A65" i="4"/>
  <c r="A57" i="4"/>
  <c r="A49" i="4"/>
  <c r="A41" i="4"/>
  <c r="A33" i="4"/>
  <c r="A25" i="4"/>
  <c r="A17" i="4"/>
  <c r="A9" i="4"/>
  <c r="F8" i="5" s="1"/>
  <c r="B8" i="5" s="1"/>
  <c r="A76" i="4"/>
  <c r="A36" i="4"/>
  <c r="A104" i="4"/>
  <c r="A96" i="4"/>
  <c r="A88" i="4"/>
  <c r="A80" i="4"/>
  <c r="A72" i="4"/>
  <c r="A64" i="4"/>
  <c r="A56" i="4"/>
  <c r="A48" i="4"/>
  <c r="A40" i="4"/>
  <c r="A32" i="4"/>
  <c r="A24" i="4"/>
  <c r="A16" i="4"/>
  <c r="A8" i="4"/>
  <c r="F7" i="5" s="1"/>
  <c r="B7" i="5" s="1"/>
  <c r="A92" i="4"/>
  <c r="A28" i="4"/>
  <c r="A103" i="4"/>
  <c r="A95" i="4"/>
  <c r="A87" i="4"/>
  <c r="A79" i="4"/>
  <c r="A71" i="4"/>
  <c r="A63" i="4"/>
  <c r="A55" i="4"/>
  <c r="A47" i="4"/>
  <c r="A39" i="4"/>
  <c r="A31" i="4"/>
  <c r="A23" i="4"/>
  <c r="A15" i="4"/>
  <c r="A7" i="4"/>
  <c r="F6" i="5" s="1"/>
  <c r="B6" i="5" s="1"/>
  <c r="A84" i="4"/>
  <c r="A44" i="4"/>
  <c r="A110" i="4"/>
  <c r="A102" i="4"/>
  <c r="A94" i="4"/>
  <c r="A86" i="4"/>
  <c r="A78" i="4"/>
  <c r="A70" i="4"/>
  <c r="A62" i="4"/>
  <c r="A54" i="4"/>
  <c r="A46" i="4"/>
  <c r="A38" i="4"/>
  <c r="A30" i="4"/>
  <c r="A22" i="4"/>
  <c r="A14" i="4"/>
  <c r="A6" i="4"/>
  <c r="F5" i="5" s="1"/>
  <c r="B5" i="5" s="1"/>
  <c r="A21" i="4"/>
  <c r="A5" i="4"/>
  <c r="F4" i="5" s="1"/>
  <c r="B4" i="5" s="1"/>
  <c r="A100" i="4"/>
  <c r="A52" i="4"/>
  <c r="A20" i="4"/>
  <c r="A109" i="4"/>
  <c r="A101" i="4"/>
  <c r="A93" i="4"/>
  <c r="A85" i="4"/>
  <c r="A77" i="4"/>
  <c r="A69" i="4"/>
  <c r="A61" i="4"/>
  <c r="A53" i="4"/>
  <c r="A45" i="4"/>
  <c r="A37" i="4"/>
  <c r="A29" i="4"/>
  <c r="A13" i="4"/>
  <c r="A68" i="4"/>
  <c r="A107" i="4"/>
  <c r="A99" i="4"/>
  <c r="A91" i="4"/>
  <c r="A83" i="4"/>
  <c r="A75" i="4"/>
  <c r="A67" i="4"/>
  <c r="A59" i="4"/>
  <c r="A51" i="4"/>
  <c r="A43" i="4"/>
  <c r="A35" i="4"/>
  <c r="A27" i="4"/>
  <c r="A19" i="4"/>
  <c r="A11" i="4"/>
  <c r="A106" i="4"/>
  <c r="A98" i="4"/>
  <c r="A90" i="4"/>
  <c r="A82" i="4"/>
  <c r="A74" i="4"/>
  <c r="A66" i="4"/>
  <c r="A58" i="4"/>
  <c r="A50" i="4"/>
  <c r="A42" i="4"/>
  <c r="A34" i="4"/>
  <c r="A26" i="4"/>
  <c r="A18" i="4"/>
  <c r="A10" i="4"/>
  <c r="F9" i="5" s="1"/>
  <c r="B9" i="5" s="1"/>
  <c r="A108" i="4"/>
  <c r="A60" i="4"/>
  <c r="A12" i="4"/>
  <c r="F232" i="5" l="1"/>
  <c r="B232" i="5" s="1"/>
  <c r="F332" i="5"/>
  <c r="B332" i="5" s="1"/>
  <c r="F378" i="5"/>
  <c r="B378" i="5" s="1"/>
  <c r="F278" i="5"/>
  <c r="B278" i="5" s="1"/>
  <c r="F225" i="5"/>
  <c r="B225" i="5" s="1"/>
  <c r="F325" i="5"/>
  <c r="B325" i="5" s="1"/>
  <c r="F296" i="5"/>
  <c r="B296" i="5" s="1"/>
  <c r="F396" i="5"/>
  <c r="B396" i="5" s="1"/>
  <c r="F361" i="5"/>
  <c r="B361" i="5" s="1"/>
  <c r="F261" i="5"/>
  <c r="B261" i="5" s="1"/>
  <c r="F289" i="5"/>
  <c r="B289" i="5" s="1"/>
  <c r="F389" i="5"/>
  <c r="B389" i="5" s="1"/>
  <c r="F280" i="5"/>
  <c r="B280" i="5" s="1"/>
  <c r="F380" i="5"/>
  <c r="B380" i="5" s="1"/>
  <c r="F216" i="5"/>
  <c r="B216" i="5" s="1"/>
  <c r="F316" i="5"/>
  <c r="B316" i="5" s="1"/>
  <c r="F255" i="5"/>
  <c r="B255" i="5" s="1"/>
  <c r="F355" i="5"/>
  <c r="B355" i="5" s="1"/>
  <c r="F230" i="5"/>
  <c r="B230" i="5" s="1"/>
  <c r="F330" i="5"/>
  <c r="B330" i="5" s="1"/>
  <c r="F353" i="5"/>
  <c r="B353" i="5" s="1"/>
  <c r="F253" i="5"/>
  <c r="B253" i="5" s="1"/>
  <c r="F270" i="5"/>
  <c r="B270" i="5" s="1"/>
  <c r="F370" i="5"/>
  <c r="B370" i="5" s="1"/>
  <c r="F360" i="5"/>
  <c r="B360" i="5" s="1"/>
  <c r="F260" i="5"/>
  <c r="B260" i="5" s="1"/>
  <c r="F407" i="5"/>
  <c r="B407" i="5" s="1"/>
  <c r="F307" i="5"/>
  <c r="B307" i="5" s="1"/>
  <c r="F343" i="5"/>
  <c r="B343" i="5" s="1"/>
  <c r="F243" i="5"/>
  <c r="B243" i="5" s="1"/>
  <c r="F398" i="5"/>
  <c r="B398" i="5" s="1"/>
  <c r="F298" i="5"/>
  <c r="B298" i="5" s="1"/>
  <c r="F334" i="5"/>
  <c r="B334" i="5" s="1"/>
  <c r="F234" i="5"/>
  <c r="B234" i="5" s="1"/>
  <c r="F281" i="5"/>
  <c r="B281" i="5" s="1"/>
  <c r="F381" i="5"/>
  <c r="B381" i="5" s="1"/>
  <c r="F217" i="5"/>
  <c r="B217" i="5" s="1"/>
  <c r="F317" i="5"/>
  <c r="B317" i="5" s="1"/>
  <c r="F263" i="5"/>
  <c r="B263" i="5" s="1"/>
  <c r="F363" i="5"/>
  <c r="B363" i="5" s="1"/>
  <c r="F406" i="5"/>
  <c r="B406" i="5" s="1"/>
  <c r="F306" i="5"/>
  <c r="B306" i="5" s="1"/>
  <c r="F311" i="5"/>
  <c r="B311" i="5" s="1"/>
  <c r="F411" i="5"/>
  <c r="B411" i="5" s="1"/>
  <c r="F238" i="5"/>
  <c r="B238" i="5" s="1"/>
  <c r="F338" i="5"/>
  <c r="B338" i="5" s="1"/>
  <c r="F326" i="5"/>
  <c r="B326" i="5" s="1"/>
  <c r="F226" i="5"/>
  <c r="B226" i="5" s="1"/>
  <c r="F286" i="5"/>
  <c r="B286" i="5" s="1"/>
  <c r="F386" i="5"/>
  <c r="B386" i="5" s="1"/>
  <c r="F342" i="5"/>
  <c r="B342" i="5" s="1"/>
  <c r="F242" i="5"/>
  <c r="B242" i="5" s="1"/>
  <c r="F247" i="5"/>
  <c r="B247" i="5" s="1"/>
  <c r="F347" i="5"/>
  <c r="B347" i="5" s="1"/>
  <c r="F352" i="5"/>
  <c r="B352" i="5" s="1"/>
  <c r="F252" i="5"/>
  <c r="B252" i="5" s="1"/>
  <c r="F273" i="5"/>
  <c r="B273" i="5" s="1"/>
  <c r="F373" i="5"/>
  <c r="B373" i="5" s="1"/>
  <c r="F264" i="5"/>
  <c r="B264" i="5" s="1"/>
  <c r="F364" i="5"/>
  <c r="B364" i="5" s="1"/>
  <c r="F303" i="5"/>
  <c r="B303" i="5" s="1"/>
  <c r="F403" i="5"/>
  <c r="B403" i="5" s="1"/>
  <c r="F239" i="5"/>
  <c r="B239" i="5" s="1"/>
  <c r="F339" i="5"/>
  <c r="B339" i="5" s="1"/>
  <c r="F401" i="5"/>
  <c r="B401" i="5" s="1"/>
  <c r="F301" i="5"/>
  <c r="B301" i="5" s="1"/>
  <c r="F337" i="5"/>
  <c r="B337" i="5" s="1"/>
  <c r="F237" i="5"/>
  <c r="B237" i="5" s="1"/>
  <c r="F408" i="5"/>
  <c r="B408" i="5" s="1"/>
  <c r="F308" i="5"/>
  <c r="B308" i="5" s="1"/>
  <c r="F344" i="5"/>
  <c r="B344" i="5" s="1"/>
  <c r="F244" i="5"/>
  <c r="B244" i="5" s="1"/>
  <c r="F391" i="5"/>
  <c r="B391" i="5" s="1"/>
  <c r="F291" i="5"/>
  <c r="B291" i="5" s="1"/>
  <c r="F327" i="5"/>
  <c r="B327" i="5" s="1"/>
  <c r="F227" i="5"/>
  <c r="B227" i="5" s="1"/>
  <c r="F382" i="5"/>
  <c r="B382" i="5" s="1"/>
  <c r="F282" i="5"/>
  <c r="B282" i="5" s="1"/>
  <c r="F218" i="5"/>
  <c r="B218" i="5" s="1"/>
  <c r="F318" i="5"/>
  <c r="B318" i="5" s="1"/>
  <c r="F265" i="5"/>
  <c r="B265" i="5" s="1"/>
  <c r="F365" i="5"/>
  <c r="B365" i="5" s="1"/>
  <c r="F368" i="5"/>
  <c r="B368" i="5" s="1"/>
  <c r="F268" i="5"/>
  <c r="B268" i="5" s="1"/>
  <c r="F399" i="5"/>
  <c r="B399" i="5" s="1"/>
  <c r="F299" i="5"/>
  <c r="B299" i="5" s="1"/>
  <c r="F256" i="5"/>
  <c r="B256" i="5" s="1"/>
  <c r="F356" i="5"/>
  <c r="B356" i="5" s="1"/>
  <c r="F331" i="5"/>
  <c r="B331" i="5" s="1"/>
  <c r="F231" i="5"/>
  <c r="B231" i="5" s="1"/>
  <c r="F329" i="5"/>
  <c r="B329" i="5" s="1"/>
  <c r="F229" i="5"/>
  <c r="B229" i="5" s="1"/>
  <c r="F400" i="5"/>
  <c r="B400" i="5" s="1"/>
  <c r="F300" i="5"/>
  <c r="B300" i="5" s="1"/>
  <c r="F336" i="5"/>
  <c r="B336" i="5" s="1"/>
  <c r="F236" i="5"/>
  <c r="B236" i="5" s="1"/>
  <c r="F383" i="5"/>
  <c r="B383" i="5" s="1"/>
  <c r="F283" i="5"/>
  <c r="B283" i="5" s="1"/>
  <c r="F219" i="5"/>
  <c r="B219" i="5" s="1"/>
  <c r="F319" i="5"/>
  <c r="B319" i="5" s="1"/>
  <c r="F374" i="5"/>
  <c r="B374" i="5" s="1"/>
  <c r="F274" i="5"/>
  <c r="B274" i="5" s="1"/>
  <c r="F254" i="5"/>
  <c r="B254" i="5" s="1"/>
  <c r="F354" i="5"/>
  <c r="B354" i="5" s="1"/>
  <c r="F257" i="5"/>
  <c r="B257" i="5" s="1"/>
  <c r="F357" i="5"/>
  <c r="B357" i="5" s="1"/>
  <c r="F288" i="5"/>
  <c r="B288" i="5" s="1"/>
  <c r="F388" i="5"/>
  <c r="B388" i="5" s="1"/>
  <c r="F415" i="5"/>
  <c r="B415" i="5" s="1"/>
  <c r="F315" i="5"/>
  <c r="B315" i="5" s="1"/>
  <c r="F409" i="5"/>
  <c r="B409" i="5" s="1"/>
  <c r="F309" i="5"/>
  <c r="B309" i="5" s="1"/>
  <c r="F335" i="5"/>
  <c r="B335" i="5" s="1"/>
  <c r="F235" i="5"/>
  <c r="B235" i="5" s="1"/>
  <c r="F393" i="5"/>
  <c r="B393" i="5" s="1"/>
  <c r="F293" i="5"/>
  <c r="B293" i="5" s="1"/>
  <c r="F248" i="5"/>
  <c r="B248" i="5" s="1"/>
  <c r="F348" i="5"/>
  <c r="B348" i="5" s="1"/>
  <c r="F323" i="5"/>
  <c r="B323" i="5" s="1"/>
  <c r="F223" i="5"/>
  <c r="B223" i="5" s="1"/>
  <c r="F321" i="5"/>
  <c r="B321" i="5" s="1"/>
  <c r="F221" i="5"/>
  <c r="B221" i="5" s="1"/>
  <c r="F328" i="5"/>
  <c r="B328" i="5" s="1"/>
  <c r="F228" i="5"/>
  <c r="B228" i="5" s="1"/>
  <c r="F275" i="5"/>
  <c r="B275" i="5" s="1"/>
  <c r="F375" i="5"/>
  <c r="B375" i="5" s="1"/>
  <c r="F266" i="5"/>
  <c r="B266" i="5" s="1"/>
  <c r="F366" i="5"/>
  <c r="B366" i="5" s="1"/>
  <c r="F313" i="5"/>
  <c r="B313" i="5" s="1"/>
  <c r="F413" i="5"/>
  <c r="B413" i="5" s="1"/>
  <c r="F249" i="5"/>
  <c r="B249" i="5" s="1"/>
  <c r="F349" i="5"/>
  <c r="B349" i="5" s="1"/>
  <c r="F224" i="5"/>
  <c r="B224" i="5" s="1"/>
  <c r="F324" i="5"/>
  <c r="B324" i="5" s="1"/>
  <c r="F251" i="5"/>
  <c r="B251" i="5" s="1"/>
  <c r="F351" i="5"/>
  <c r="B351" i="5" s="1"/>
  <c r="F272" i="5"/>
  <c r="B272" i="5" s="1"/>
  <c r="F372" i="5"/>
  <c r="B372" i="5" s="1"/>
  <c r="F345" i="5"/>
  <c r="B345" i="5" s="1"/>
  <c r="F245" i="5"/>
  <c r="B245" i="5" s="1"/>
  <c r="F290" i="5"/>
  <c r="B290" i="5" s="1"/>
  <c r="F390" i="5"/>
  <c r="B390" i="5" s="1"/>
  <c r="F295" i="5"/>
  <c r="B295" i="5" s="1"/>
  <c r="F395" i="5"/>
  <c r="B395" i="5" s="1"/>
  <c r="F312" i="5"/>
  <c r="B312" i="5" s="1"/>
  <c r="F412" i="5"/>
  <c r="B412" i="5" s="1"/>
  <c r="F287" i="5"/>
  <c r="B287" i="5" s="1"/>
  <c r="F387" i="5"/>
  <c r="B387" i="5" s="1"/>
  <c r="F385" i="5"/>
  <c r="B385" i="5" s="1"/>
  <c r="F285" i="5"/>
  <c r="B285" i="5" s="1"/>
  <c r="F392" i="5"/>
  <c r="B392" i="5" s="1"/>
  <c r="F292" i="5"/>
  <c r="B292" i="5" s="1"/>
  <c r="F410" i="5"/>
  <c r="B410" i="5" s="1"/>
  <c r="F310" i="5"/>
  <c r="B310" i="5" s="1"/>
  <c r="F304" i="5"/>
  <c r="B304" i="5" s="1"/>
  <c r="F404" i="5"/>
  <c r="B404" i="5" s="1"/>
  <c r="F240" i="5"/>
  <c r="B240" i="5" s="1"/>
  <c r="F340" i="5"/>
  <c r="B340" i="5" s="1"/>
  <c r="F379" i="5"/>
  <c r="B379" i="5" s="1"/>
  <c r="F279" i="5"/>
  <c r="B279" i="5" s="1"/>
  <c r="F377" i="5"/>
  <c r="B377" i="5" s="1"/>
  <c r="F277" i="5"/>
  <c r="B277" i="5" s="1"/>
  <c r="F302" i="5"/>
  <c r="B302" i="5" s="1"/>
  <c r="F402" i="5"/>
  <c r="B402" i="5" s="1"/>
  <c r="F384" i="5"/>
  <c r="B384" i="5" s="1"/>
  <c r="F284" i="5"/>
  <c r="B284" i="5" s="1"/>
  <c r="F320" i="5"/>
  <c r="B320" i="5" s="1"/>
  <c r="F220" i="5"/>
  <c r="B220" i="5" s="1"/>
  <c r="F367" i="5"/>
  <c r="B367" i="5" s="1"/>
  <c r="F267" i="5"/>
  <c r="B267" i="5" s="1"/>
  <c r="F346" i="5"/>
  <c r="B346" i="5" s="1"/>
  <c r="F246" i="5"/>
  <c r="B246" i="5" s="1"/>
  <c r="F258" i="5"/>
  <c r="B258" i="5" s="1"/>
  <c r="F358" i="5"/>
  <c r="B358" i="5" s="1"/>
  <c r="F305" i="5"/>
  <c r="B305" i="5" s="1"/>
  <c r="F405" i="5"/>
  <c r="B405" i="5" s="1"/>
  <c r="F241" i="5"/>
  <c r="B241" i="5" s="1"/>
  <c r="F341" i="5"/>
  <c r="B341" i="5" s="1"/>
  <c r="F371" i="5"/>
  <c r="B371" i="5" s="1"/>
  <c r="F271" i="5"/>
  <c r="B271" i="5" s="1"/>
  <c r="F322" i="5"/>
  <c r="B322" i="5" s="1"/>
  <c r="F222" i="5"/>
  <c r="B222" i="5" s="1"/>
  <c r="F369" i="5"/>
  <c r="B369" i="5" s="1"/>
  <c r="F269" i="5"/>
  <c r="B269" i="5" s="1"/>
  <c r="F294" i="5"/>
  <c r="B294" i="5" s="1"/>
  <c r="F394" i="5"/>
  <c r="B394" i="5" s="1"/>
  <c r="F376" i="5"/>
  <c r="B376" i="5" s="1"/>
  <c r="F276" i="5"/>
  <c r="B276" i="5" s="1"/>
  <c r="F362" i="5"/>
  <c r="B362" i="5" s="1"/>
  <c r="F262" i="5"/>
  <c r="B262" i="5" s="1"/>
  <c r="F359" i="5"/>
  <c r="B359" i="5" s="1"/>
  <c r="F259" i="5"/>
  <c r="B259" i="5" s="1"/>
  <c r="F314" i="5"/>
  <c r="B314" i="5" s="1"/>
  <c r="F414" i="5"/>
  <c r="B414" i="5" s="1"/>
  <c r="F250" i="5"/>
  <c r="B250" i="5" s="1"/>
  <c r="F350" i="5"/>
  <c r="B350" i="5" s="1"/>
  <c r="F297" i="5"/>
  <c r="B297" i="5" s="1"/>
  <c r="F397" i="5"/>
  <c r="B397" i="5" s="1"/>
  <c r="F233" i="5"/>
  <c r="B233" i="5" s="1"/>
  <c r="F333" i="5"/>
  <c r="B333" i="5" s="1"/>
  <c r="F29" i="5"/>
  <c r="B29" i="5" s="1"/>
  <c r="F129" i="5"/>
  <c r="B129" i="5" s="1"/>
  <c r="F126" i="5"/>
  <c r="B126" i="5" s="1"/>
  <c r="F26" i="5"/>
  <c r="B26" i="5" s="1"/>
  <c r="F103" i="5"/>
  <c r="B103" i="5" s="1"/>
  <c r="F203" i="5"/>
  <c r="B203" i="5" s="1"/>
  <c r="F173" i="5"/>
  <c r="B173" i="5" s="1"/>
  <c r="F73" i="5"/>
  <c r="B73" i="5" s="1"/>
  <c r="F134" i="5"/>
  <c r="B134" i="5" s="1"/>
  <c r="F34" i="5"/>
  <c r="B34" i="5" s="1"/>
  <c r="F198" i="5"/>
  <c r="B198" i="5" s="1"/>
  <c r="F98" i="5"/>
  <c r="B98" i="5" s="1"/>
  <c r="F60" i="5"/>
  <c r="B60" i="5" s="1"/>
  <c r="F160" i="5"/>
  <c r="B160" i="5" s="1"/>
  <c r="F151" i="5"/>
  <c r="B151" i="5" s="1"/>
  <c r="F51" i="5"/>
  <c r="B51" i="5" s="1"/>
  <c r="F37" i="5"/>
  <c r="B37" i="5" s="1"/>
  <c r="F137" i="5"/>
  <c r="B137" i="5" s="1"/>
  <c r="F101" i="5"/>
  <c r="B101" i="5" s="1"/>
  <c r="F201" i="5"/>
  <c r="B201" i="5" s="1"/>
  <c r="F38" i="5"/>
  <c r="B38" i="5" s="1"/>
  <c r="F138" i="5"/>
  <c r="B138" i="5" s="1"/>
  <c r="F102" i="5"/>
  <c r="B102" i="5" s="1"/>
  <c r="F202" i="5"/>
  <c r="B202" i="5" s="1"/>
  <c r="F47" i="5"/>
  <c r="B47" i="5" s="1"/>
  <c r="F147" i="5"/>
  <c r="B147" i="5" s="1"/>
  <c r="F135" i="5"/>
  <c r="B135" i="5" s="1"/>
  <c r="F35" i="5"/>
  <c r="B35" i="5" s="1"/>
  <c r="F156" i="5"/>
  <c r="B156" i="5" s="1"/>
  <c r="F56" i="5"/>
  <c r="B56" i="5" s="1"/>
  <c r="F152" i="5"/>
  <c r="B152" i="5" s="1"/>
  <c r="F52" i="5"/>
  <c r="B52" i="5" s="1"/>
  <c r="F148" i="5"/>
  <c r="B148" i="5" s="1"/>
  <c r="F48" i="5"/>
  <c r="B48" i="5" s="1"/>
  <c r="F55" i="5"/>
  <c r="B55" i="5" s="1"/>
  <c r="F155" i="5"/>
  <c r="B155" i="5" s="1"/>
  <c r="F165" i="5"/>
  <c r="B165" i="5" s="1"/>
  <c r="F65" i="5"/>
  <c r="B65" i="5" s="1"/>
  <c r="F30" i="5"/>
  <c r="B30" i="5" s="1"/>
  <c r="F130" i="5"/>
  <c r="B130" i="5" s="1"/>
  <c r="F45" i="5"/>
  <c r="B45" i="5" s="1"/>
  <c r="F145" i="5"/>
  <c r="B145" i="5" s="1"/>
  <c r="F125" i="5"/>
  <c r="B125" i="5" s="1"/>
  <c r="F25" i="5"/>
  <c r="B25" i="5" s="1"/>
  <c r="F167" i="5"/>
  <c r="B167" i="5" s="1"/>
  <c r="F67" i="5"/>
  <c r="B67" i="5" s="1"/>
  <c r="F119" i="5"/>
  <c r="B119" i="5" s="1"/>
  <c r="F19" i="5"/>
  <c r="B19" i="5" s="1"/>
  <c r="F206" i="5"/>
  <c r="B206" i="5" s="1"/>
  <c r="F106" i="5"/>
  <c r="B106" i="5" s="1"/>
  <c r="F175" i="5"/>
  <c r="B175" i="5" s="1"/>
  <c r="F75" i="5"/>
  <c r="B75" i="5" s="1"/>
  <c r="F93" i="5"/>
  <c r="B93" i="5" s="1"/>
  <c r="F193" i="5"/>
  <c r="B193" i="5" s="1"/>
  <c r="F142" i="5"/>
  <c r="B142" i="5" s="1"/>
  <c r="F42" i="5"/>
  <c r="B42" i="5" s="1"/>
  <c r="F46" i="5"/>
  <c r="B46" i="5" s="1"/>
  <c r="F146" i="5"/>
  <c r="B146" i="5" s="1"/>
  <c r="F92" i="5"/>
  <c r="B92" i="5" s="1"/>
  <c r="F192" i="5"/>
  <c r="B192" i="5" s="1"/>
  <c r="F190" i="5"/>
  <c r="B190" i="5" s="1"/>
  <c r="F90" i="5"/>
  <c r="B90" i="5" s="1"/>
  <c r="F39" i="5"/>
  <c r="B39" i="5" s="1"/>
  <c r="F139" i="5"/>
  <c r="B139" i="5" s="1"/>
  <c r="F181" i="5"/>
  <c r="B181" i="5" s="1"/>
  <c r="F81" i="5"/>
  <c r="B81" i="5" s="1"/>
  <c r="F199" i="5"/>
  <c r="B199" i="5" s="1"/>
  <c r="F99" i="5"/>
  <c r="B99" i="5" s="1"/>
  <c r="F127" i="5"/>
  <c r="B127" i="5" s="1"/>
  <c r="F27" i="5"/>
  <c r="B27" i="5" s="1"/>
  <c r="F150" i="5"/>
  <c r="B150" i="5" s="1"/>
  <c r="F50" i="5"/>
  <c r="B50" i="5" s="1"/>
  <c r="F76" i="5"/>
  <c r="B76" i="5" s="1"/>
  <c r="F176" i="5"/>
  <c r="B176" i="5" s="1"/>
  <c r="F53" i="5"/>
  <c r="B53" i="5" s="1"/>
  <c r="F153" i="5"/>
  <c r="B153" i="5" s="1"/>
  <c r="F143" i="5"/>
  <c r="B143" i="5" s="1"/>
  <c r="F43" i="5"/>
  <c r="B43" i="5" s="1"/>
  <c r="F191" i="5"/>
  <c r="B191" i="5" s="1"/>
  <c r="F91" i="5"/>
  <c r="B91" i="5" s="1"/>
  <c r="F72" i="5"/>
  <c r="B72" i="5" s="1"/>
  <c r="F172" i="5"/>
  <c r="B172" i="5" s="1"/>
  <c r="F133" i="5"/>
  <c r="B133" i="5" s="1"/>
  <c r="F33" i="5"/>
  <c r="B33" i="5" s="1"/>
  <c r="F158" i="5"/>
  <c r="B158" i="5" s="1"/>
  <c r="F58" i="5"/>
  <c r="B58" i="5" s="1"/>
  <c r="F184" i="5"/>
  <c r="B184" i="5" s="1"/>
  <c r="F84" i="5"/>
  <c r="B84" i="5" s="1"/>
  <c r="F61" i="5"/>
  <c r="B61" i="5" s="1"/>
  <c r="F161" i="5"/>
  <c r="B161" i="5" s="1"/>
  <c r="F16" i="5"/>
  <c r="B16" i="5" s="1"/>
  <c r="F116" i="5"/>
  <c r="B116" i="5" s="1"/>
  <c r="F205" i="5"/>
  <c r="B205" i="5" s="1"/>
  <c r="F105" i="5"/>
  <c r="B105" i="5" s="1"/>
  <c r="F28" i="5"/>
  <c r="B28" i="5" s="1"/>
  <c r="F128" i="5"/>
  <c r="B128" i="5" s="1"/>
  <c r="F69" i="5"/>
  <c r="B69" i="5" s="1"/>
  <c r="F169" i="5"/>
  <c r="B169" i="5" s="1"/>
  <c r="F70" i="5"/>
  <c r="B70" i="5" s="1"/>
  <c r="F170" i="5"/>
  <c r="B170" i="5" s="1"/>
  <c r="F79" i="5"/>
  <c r="B79" i="5" s="1"/>
  <c r="F179" i="5"/>
  <c r="B179" i="5" s="1"/>
  <c r="F188" i="5"/>
  <c r="B188" i="5" s="1"/>
  <c r="F88" i="5"/>
  <c r="B88" i="5" s="1"/>
  <c r="F111" i="5"/>
  <c r="B111" i="5" s="1"/>
  <c r="F11" i="5"/>
  <c r="B11" i="5" s="1"/>
  <c r="F149" i="5"/>
  <c r="B149" i="5" s="1"/>
  <c r="F49" i="5"/>
  <c r="B49" i="5" s="1"/>
  <c r="F110" i="5"/>
  <c r="B110" i="5" s="1"/>
  <c r="F10" i="5"/>
  <c r="B10" i="5" s="1"/>
  <c r="F174" i="5"/>
  <c r="B174" i="5" s="1"/>
  <c r="F74" i="5"/>
  <c r="B74" i="5" s="1"/>
  <c r="F36" i="5"/>
  <c r="B36" i="5" s="1"/>
  <c r="F136" i="5"/>
  <c r="B136" i="5" s="1"/>
  <c r="F100" i="5"/>
  <c r="B100" i="5" s="1"/>
  <c r="F200" i="5"/>
  <c r="B200" i="5" s="1"/>
  <c r="F13" i="5"/>
  <c r="B13" i="5" s="1"/>
  <c r="F113" i="5"/>
  <c r="B113" i="5" s="1"/>
  <c r="F77" i="5"/>
  <c r="B77" i="5" s="1"/>
  <c r="F177" i="5"/>
  <c r="B177" i="5" s="1"/>
  <c r="F14" i="5"/>
  <c r="B14" i="5" s="1"/>
  <c r="F114" i="5"/>
  <c r="B114" i="5" s="1"/>
  <c r="F78" i="5"/>
  <c r="B78" i="5" s="1"/>
  <c r="F178" i="5"/>
  <c r="B178" i="5" s="1"/>
  <c r="F23" i="5"/>
  <c r="B23" i="5" s="1"/>
  <c r="F123" i="5"/>
  <c r="B123" i="5" s="1"/>
  <c r="F87" i="5"/>
  <c r="B87" i="5" s="1"/>
  <c r="F187" i="5"/>
  <c r="B187" i="5" s="1"/>
  <c r="F132" i="5"/>
  <c r="B132" i="5" s="1"/>
  <c r="F32" i="5"/>
  <c r="B32" i="5" s="1"/>
  <c r="F196" i="5"/>
  <c r="B196" i="5" s="1"/>
  <c r="F96" i="5"/>
  <c r="B96" i="5" s="1"/>
  <c r="F207" i="5"/>
  <c r="B207" i="5" s="1"/>
  <c r="F107" i="5"/>
  <c r="B107" i="5" s="1"/>
  <c r="F94" i="5"/>
  <c r="B94" i="5" s="1"/>
  <c r="F194" i="5"/>
  <c r="B194" i="5" s="1"/>
  <c r="F117" i="5"/>
  <c r="B117" i="5" s="1"/>
  <c r="F17" i="5"/>
  <c r="B17" i="5" s="1"/>
  <c r="F68" i="5"/>
  <c r="B68" i="5" s="1"/>
  <c r="F168" i="5"/>
  <c r="B168" i="5" s="1"/>
  <c r="F109" i="5"/>
  <c r="B109" i="5" s="1"/>
  <c r="F209" i="5"/>
  <c r="B209" i="5" s="1"/>
  <c r="F64" i="5"/>
  <c r="B64" i="5" s="1"/>
  <c r="F164" i="5"/>
  <c r="B164" i="5" s="1"/>
  <c r="F189" i="5"/>
  <c r="B189" i="5" s="1"/>
  <c r="F89" i="5"/>
  <c r="B89" i="5" s="1"/>
  <c r="F54" i="5"/>
  <c r="B54" i="5" s="1"/>
  <c r="F154" i="5"/>
  <c r="B154" i="5" s="1"/>
  <c r="F63" i="5"/>
  <c r="B63" i="5" s="1"/>
  <c r="F163" i="5"/>
  <c r="B163" i="5" s="1"/>
  <c r="F197" i="5"/>
  <c r="B197" i="5" s="1"/>
  <c r="F97" i="5"/>
  <c r="B97" i="5" s="1"/>
  <c r="F12" i="5"/>
  <c r="B12" i="5" s="1"/>
  <c r="F112" i="5"/>
  <c r="B112" i="5" s="1"/>
  <c r="F120" i="5"/>
  <c r="B120" i="5" s="1"/>
  <c r="F20" i="5"/>
  <c r="B20" i="5" s="1"/>
  <c r="F183" i="5"/>
  <c r="B183" i="5" s="1"/>
  <c r="F83" i="5"/>
  <c r="B83" i="5" s="1"/>
  <c r="F62" i="5"/>
  <c r="B62" i="5" s="1"/>
  <c r="F162" i="5"/>
  <c r="B162" i="5" s="1"/>
  <c r="F71" i="5"/>
  <c r="B71" i="5" s="1"/>
  <c r="F171" i="5"/>
  <c r="B171" i="5" s="1"/>
  <c r="F180" i="5"/>
  <c r="B180" i="5" s="1"/>
  <c r="F80" i="5"/>
  <c r="B80" i="5" s="1"/>
  <c r="F141" i="5"/>
  <c r="B141" i="5" s="1"/>
  <c r="F41" i="5"/>
  <c r="B41" i="5" s="1"/>
  <c r="F166" i="5"/>
  <c r="B166" i="5" s="1"/>
  <c r="F66" i="5"/>
  <c r="B66" i="5" s="1"/>
  <c r="F15" i="5"/>
  <c r="B15" i="5" s="1"/>
  <c r="F115" i="5"/>
  <c r="B115" i="5" s="1"/>
  <c r="F124" i="5"/>
  <c r="B124" i="5" s="1"/>
  <c r="F24" i="5"/>
  <c r="B24" i="5" s="1"/>
  <c r="F159" i="5"/>
  <c r="B159" i="5" s="1"/>
  <c r="F59" i="5"/>
  <c r="B59" i="5" s="1"/>
  <c r="F157" i="5"/>
  <c r="B157" i="5" s="1"/>
  <c r="F57" i="5"/>
  <c r="B57" i="5" s="1"/>
  <c r="F118" i="5"/>
  <c r="B118" i="5" s="1"/>
  <c r="F18" i="5"/>
  <c r="B18" i="5" s="1"/>
  <c r="F182" i="5"/>
  <c r="B182" i="5" s="1"/>
  <c r="F82" i="5"/>
  <c r="B82" i="5" s="1"/>
  <c r="F44" i="5"/>
  <c r="B44" i="5" s="1"/>
  <c r="F144" i="5"/>
  <c r="B144" i="5" s="1"/>
  <c r="F108" i="5"/>
  <c r="B108" i="5" s="1"/>
  <c r="F208" i="5"/>
  <c r="B208" i="5" s="1"/>
  <c r="F21" i="5"/>
  <c r="B21" i="5" s="1"/>
  <c r="F121" i="5"/>
  <c r="B121" i="5" s="1"/>
  <c r="F85" i="5"/>
  <c r="B85" i="5" s="1"/>
  <c r="F185" i="5"/>
  <c r="B185" i="5" s="1"/>
  <c r="F22" i="5"/>
  <c r="B22" i="5" s="1"/>
  <c r="F122" i="5"/>
  <c r="B122" i="5" s="1"/>
  <c r="F86" i="5"/>
  <c r="B86" i="5" s="1"/>
  <c r="F186" i="5"/>
  <c r="B186" i="5" s="1"/>
  <c r="F31" i="5"/>
  <c r="B31" i="5" s="1"/>
  <c r="F131" i="5"/>
  <c r="B131" i="5" s="1"/>
  <c r="F95" i="5"/>
  <c r="B95" i="5" s="1"/>
  <c r="F195" i="5"/>
  <c r="B195" i="5" s="1"/>
  <c r="F140" i="5"/>
  <c r="B140" i="5" s="1"/>
  <c r="F40" i="5"/>
  <c r="B40" i="5" s="1"/>
  <c r="F204" i="5"/>
  <c r="B204" i="5" s="1"/>
  <c r="F104" i="5"/>
  <c r="B10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D4" authorId="0" shapeId="0" xr:uid="{CEB7E23C-5F8C-47D7-9FD9-E15A6AC789A1}">
      <text>
        <r>
          <rPr>
            <b/>
            <sz val="9"/>
            <color indexed="81"/>
            <rFont val="MS P ゴシック"/>
            <family val="3"/>
            <charset val="128"/>
          </rPr>
          <t>プルダウンリストは上にスクロールして下さい</t>
        </r>
      </text>
    </comment>
    <comment ref="D6" authorId="0" shapeId="0" xr:uid="{6F30038E-1B10-45D1-B5D2-B8BEF4BB19CC}">
      <text>
        <r>
          <rPr>
            <sz val="11"/>
            <color indexed="81"/>
            <rFont val="MS P ゴシック"/>
            <family val="3"/>
            <charset val="128"/>
          </rPr>
          <t>名字</t>
        </r>
      </text>
    </comment>
    <comment ref="E6" authorId="0" shapeId="0" xr:uid="{C8D9AA1F-C5F6-4CEE-A792-56CA8BB835D5}">
      <text>
        <r>
          <rPr>
            <sz val="11"/>
            <color indexed="81"/>
            <rFont val="MS P ゴシック"/>
            <family val="3"/>
            <charset val="128"/>
          </rPr>
          <t>名前</t>
        </r>
      </text>
    </comment>
    <comment ref="D7" authorId="0" shapeId="0" xr:uid="{189A474F-2C06-4CD8-81E5-C8BC06E3C37D}">
      <text>
        <r>
          <rPr>
            <sz val="11"/>
            <color indexed="81"/>
            <rFont val="MS P ゴシック"/>
            <family val="3"/>
            <charset val="128"/>
          </rPr>
          <t>名字</t>
        </r>
      </text>
    </comment>
    <comment ref="E7" authorId="0" shapeId="0" xr:uid="{A9953AC3-FD46-43A2-BB86-30EF58ED54E5}">
      <text>
        <r>
          <rPr>
            <sz val="11"/>
            <color indexed="81"/>
            <rFont val="MS P ゴシック"/>
            <family val="3"/>
            <charset val="128"/>
          </rPr>
          <t>名前</t>
        </r>
      </text>
    </comment>
    <comment ref="D10" authorId="0" shapeId="0" xr:uid="{33CB2AC2-EF06-4781-B94F-3D3909911992}">
      <text>
        <r>
          <rPr>
            <sz val="11"/>
            <color indexed="81"/>
            <rFont val="MS P ゴシック"/>
            <family val="3"/>
            <charset val="128"/>
          </rPr>
          <t>名字</t>
        </r>
      </text>
    </comment>
    <comment ref="E10" authorId="0" shapeId="0" xr:uid="{7582941A-8308-4065-A0FC-ACDEF170C27A}">
      <text>
        <r>
          <rPr>
            <sz val="11"/>
            <color indexed="81"/>
            <rFont val="MS P ゴシック"/>
            <family val="3"/>
            <charset val="128"/>
          </rPr>
          <t>名前</t>
        </r>
      </text>
    </comment>
    <comment ref="D14" authorId="0" shapeId="0" xr:uid="{5B7C8BC3-8349-421B-AD9C-CF4BFFE9DF16}">
      <text>
        <r>
          <rPr>
            <sz val="11"/>
            <color indexed="81"/>
            <rFont val="MS P ゴシック"/>
            <family val="3"/>
            <charset val="128"/>
          </rPr>
          <t>名字</t>
        </r>
      </text>
    </comment>
    <comment ref="E14" authorId="0" shapeId="0" xr:uid="{9C1C6E2A-334F-4C36-B70E-AE94EE37B2D6}">
      <text>
        <r>
          <rPr>
            <sz val="11"/>
            <color indexed="81"/>
            <rFont val="MS P ゴシック"/>
            <family val="3"/>
            <charset val="128"/>
          </rPr>
          <t>名前</t>
        </r>
      </text>
    </comment>
    <comment ref="D18" authorId="0" shapeId="0" xr:uid="{BD58074A-584F-4491-A003-76BFA49E2A43}">
      <text>
        <r>
          <rPr>
            <sz val="11"/>
            <color indexed="81"/>
            <rFont val="MS P ゴシック"/>
            <family val="3"/>
            <charset val="128"/>
          </rPr>
          <t>名字</t>
        </r>
      </text>
    </comment>
    <comment ref="E18" authorId="0" shapeId="0" xr:uid="{9D6FD39B-CEF3-4044-BBA5-F223EBE82B8E}">
      <text>
        <r>
          <rPr>
            <sz val="11"/>
            <color indexed="81"/>
            <rFont val="MS P ゴシック"/>
            <family val="3"/>
            <charset val="128"/>
          </rPr>
          <t>名前</t>
        </r>
      </text>
    </comment>
  </commentList>
</comments>
</file>

<file path=xl/sharedStrings.xml><?xml version="1.0" encoding="utf-8"?>
<sst xmlns="http://schemas.openxmlformats.org/spreadsheetml/2006/main" count="3108" uniqueCount="1559">
  <si>
    <t>船橋</t>
  </si>
  <si>
    <t>船橋</t>
    <rPh sb="0" eb="2">
      <t>フナバシ</t>
    </rPh>
    <phoneticPr fontId="1"/>
  </si>
  <si>
    <t>湊</t>
  </si>
  <si>
    <t>湊</t>
    <rPh sb="0" eb="1">
      <t>ミナト</t>
    </rPh>
    <phoneticPr fontId="1"/>
  </si>
  <si>
    <t>宮本</t>
  </si>
  <si>
    <t>船橋若松</t>
  </si>
  <si>
    <t>海神</t>
  </si>
  <si>
    <t>葛飾</t>
  </si>
  <si>
    <t>行田</t>
  </si>
  <si>
    <t>法田</t>
  </si>
  <si>
    <t>船橋旭</t>
  </si>
  <si>
    <t>御滝</t>
  </si>
  <si>
    <t>高根</t>
  </si>
  <si>
    <t>八木が谷</t>
  </si>
  <si>
    <t>金杉台</t>
  </si>
  <si>
    <t>前原</t>
  </si>
  <si>
    <t>二宮</t>
  </si>
  <si>
    <t>飯山満</t>
  </si>
  <si>
    <t>船橋芝山</t>
  </si>
  <si>
    <t>七林</t>
  </si>
  <si>
    <t>高根台</t>
  </si>
  <si>
    <t>習志野台</t>
  </si>
  <si>
    <t>古和釜</t>
  </si>
  <si>
    <t>坪井</t>
  </si>
  <si>
    <t>大穴</t>
  </si>
  <si>
    <t>豊富</t>
  </si>
  <si>
    <t>小室</t>
  </si>
  <si>
    <t>千葉日大一</t>
  </si>
  <si>
    <t>三山</t>
    <rPh sb="0" eb="2">
      <t>ミヤマ</t>
    </rPh>
    <phoneticPr fontId="1"/>
  </si>
  <si>
    <t>三田</t>
    <rPh sb="0" eb="2">
      <t>ミタ</t>
    </rPh>
    <phoneticPr fontId="1"/>
  </si>
  <si>
    <t>習志野一</t>
    <rPh sb="0" eb="3">
      <t>ナラシノ</t>
    </rPh>
    <rPh sb="3" eb="4">
      <t>イチ</t>
    </rPh>
    <phoneticPr fontId="1"/>
  </si>
  <si>
    <t>習志野二</t>
  </si>
  <si>
    <t>習志野三</t>
  </si>
  <si>
    <t>習志野四</t>
  </si>
  <si>
    <t>習志野五</t>
  </si>
  <si>
    <t>習志野六</t>
  </si>
  <si>
    <t>習志野七</t>
  </si>
  <si>
    <t>東邦大東邦</t>
  </si>
  <si>
    <t>八千代</t>
  </si>
  <si>
    <t>睦</t>
  </si>
  <si>
    <t>阿蘇</t>
  </si>
  <si>
    <t>勝田台</t>
  </si>
  <si>
    <t>大和田</t>
  </si>
  <si>
    <t>高津</t>
  </si>
  <si>
    <t>八千代台西</t>
  </si>
  <si>
    <t>村上東</t>
  </si>
  <si>
    <t>東高津</t>
  </si>
  <si>
    <t>村上</t>
  </si>
  <si>
    <t>萱田</t>
  </si>
  <si>
    <t>八千代松陰</t>
  </si>
  <si>
    <t>秀明八千代</t>
  </si>
  <si>
    <t>男子</t>
    <rPh sb="0" eb="2">
      <t>ダンシ</t>
    </rPh>
    <phoneticPr fontId="1"/>
  </si>
  <si>
    <t>競技№</t>
    <rPh sb="0" eb="2">
      <t>キョウギ</t>
    </rPh>
    <phoneticPr fontId="1"/>
  </si>
  <si>
    <t>種目</t>
    <rPh sb="0" eb="2">
      <t>シュモク</t>
    </rPh>
    <phoneticPr fontId="1"/>
  </si>
  <si>
    <t>1年100m</t>
    <rPh sb="1" eb="2">
      <t>ネン</t>
    </rPh>
    <phoneticPr fontId="1"/>
  </si>
  <si>
    <t>2年100m</t>
    <rPh sb="1" eb="2">
      <t>ネン</t>
    </rPh>
    <phoneticPr fontId="1"/>
  </si>
  <si>
    <t>3年100m</t>
    <rPh sb="1" eb="2">
      <t>ネン</t>
    </rPh>
    <phoneticPr fontId="1"/>
  </si>
  <si>
    <t>200m</t>
    <phoneticPr fontId="1"/>
  </si>
  <si>
    <t>400m</t>
    <phoneticPr fontId="1"/>
  </si>
  <si>
    <t>800m</t>
    <phoneticPr fontId="1"/>
  </si>
  <si>
    <t>1年1500m</t>
    <rPh sb="1" eb="2">
      <t>ネン</t>
    </rPh>
    <phoneticPr fontId="1"/>
  </si>
  <si>
    <t>1500m</t>
    <phoneticPr fontId="1"/>
  </si>
  <si>
    <t>3000m</t>
    <phoneticPr fontId="1"/>
  </si>
  <si>
    <t>110mH</t>
    <phoneticPr fontId="1"/>
  </si>
  <si>
    <t>400mR</t>
    <phoneticPr fontId="1"/>
  </si>
  <si>
    <t>走高跳</t>
    <rPh sb="0" eb="1">
      <t>ハシ</t>
    </rPh>
    <rPh sb="1" eb="3">
      <t>タカト</t>
    </rPh>
    <phoneticPr fontId="1"/>
  </si>
  <si>
    <t>砲丸投</t>
    <rPh sb="0" eb="3">
      <t>ホウガンナ</t>
    </rPh>
    <phoneticPr fontId="1"/>
  </si>
  <si>
    <t>女子</t>
    <rPh sb="0" eb="2">
      <t>ジョシ</t>
    </rPh>
    <phoneticPr fontId="1"/>
  </si>
  <si>
    <t>100mH</t>
    <phoneticPr fontId="1"/>
  </si>
  <si>
    <t>共通100ｍ</t>
    <rPh sb="0" eb="2">
      <t>キョウツウ</t>
    </rPh>
    <phoneticPr fontId="1"/>
  </si>
  <si>
    <t>1年走幅跳</t>
    <rPh sb="1" eb="2">
      <t>ネン</t>
    </rPh>
    <rPh sb="2" eb="3">
      <t>ハシ</t>
    </rPh>
    <rPh sb="3" eb="5">
      <t>ハバト</t>
    </rPh>
    <phoneticPr fontId="1"/>
  </si>
  <si>
    <t>2年走幅跳</t>
    <rPh sb="1" eb="2">
      <t>ネン</t>
    </rPh>
    <rPh sb="2" eb="3">
      <t>ハシ</t>
    </rPh>
    <rPh sb="3" eb="5">
      <t>ハバト</t>
    </rPh>
    <phoneticPr fontId="1"/>
  </si>
  <si>
    <t>円盤投</t>
    <rPh sb="0" eb="3">
      <t>エンバントウ</t>
    </rPh>
    <phoneticPr fontId="1"/>
  </si>
  <si>
    <t>共通1500m</t>
    <rPh sb="0" eb="2">
      <t>キョウツウ</t>
    </rPh>
    <phoneticPr fontId="1"/>
  </si>
  <si>
    <t>3年走幅跳</t>
    <rPh sb="1" eb="2">
      <t>ネン</t>
    </rPh>
    <rPh sb="2" eb="3">
      <t>ハシ</t>
    </rPh>
    <rPh sb="3" eb="5">
      <t>ハバト</t>
    </rPh>
    <phoneticPr fontId="1"/>
  </si>
  <si>
    <t>共通走幅跳</t>
    <rPh sb="0" eb="2">
      <t>キョウツウ</t>
    </rPh>
    <rPh sb="2" eb="5">
      <t>ハバ</t>
    </rPh>
    <phoneticPr fontId="1"/>
  </si>
  <si>
    <t>1年800m</t>
    <rPh sb="1" eb="2">
      <t>ネン</t>
    </rPh>
    <phoneticPr fontId="1"/>
  </si>
  <si>
    <t>ｵｰﾌﾟﾝ1年100ｍ</t>
    <rPh sb="6" eb="7">
      <t>ネン</t>
    </rPh>
    <phoneticPr fontId="1"/>
  </si>
  <si>
    <t>ｵｰﾌﾟﾝ共通100ｍ</t>
    <rPh sb="5" eb="7">
      <t>キョウツウ</t>
    </rPh>
    <phoneticPr fontId="1"/>
  </si>
  <si>
    <t>ｵｰﾌﾟﾝ1年1500ｍ</t>
    <rPh sb="6" eb="7">
      <t>ネン</t>
    </rPh>
    <phoneticPr fontId="1"/>
  </si>
  <si>
    <t>ｵｰﾌﾟﾝ共通1500ｍ</t>
    <rPh sb="5" eb="7">
      <t>キョウツウ</t>
    </rPh>
    <phoneticPr fontId="1"/>
  </si>
  <si>
    <t>ｵｰﾌﾟﾝ共通走幅跳</t>
    <rPh sb="5" eb="7">
      <t>キョウツウ</t>
    </rPh>
    <rPh sb="7" eb="10">
      <t>ハバ</t>
    </rPh>
    <phoneticPr fontId="1"/>
  </si>
  <si>
    <t>ｵｰﾌﾟﾝ共通砲丸投</t>
    <rPh sb="5" eb="10">
      <t>キョウツウホウ</t>
    </rPh>
    <phoneticPr fontId="1"/>
  </si>
  <si>
    <t>ｵｰﾌﾟﾝ1年800ｍ</t>
    <rPh sb="6" eb="7">
      <t>ネン</t>
    </rPh>
    <phoneticPr fontId="1"/>
  </si>
  <si>
    <t>男女</t>
    <rPh sb="0" eb="2">
      <t>ダンジョ</t>
    </rPh>
    <phoneticPr fontId="1"/>
  </si>
  <si>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</si>
  <si>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</si>
  <si>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</si>
  <si>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</si>
  <si>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</si>
  <si>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</si>
  <si>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</si>
  <si>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</si>
  <si>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</si>
  <si>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ﾌﾘｶﾞﾅ(姓)</t>
    <rPh sb="6" eb="7">
      <t>セイ</t>
    </rPh>
    <phoneticPr fontId="3"/>
  </si>
  <si>
    <t>ﾌﾘｶﾞﾅ(名)</t>
    <rPh sb="6" eb="7">
      <t>メイ</t>
    </rPh>
    <phoneticPr fontId="3"/>
  </si>
  <si>
    <t>Familyname</t>
  </si>
  <si>
    <t>Firstname</t>
  </si>
  <si>
    <t>Birthday</t>
    <phoneticPr fontId="3"/>
  </si>
  <si>
    <t>国籍</t>
    <rPh sb="0" eb="2">
      <t>コクセキ</t>
    </rPh>
    <phoneticPr fontId="3"/>
  </si>
  <si>
    <t>支部名</t>
    <rPh sb="0" eb="3">
      <t>シブメイ</t>
    </rPh>
    <phoneticPr fontId="1"/>
  </si>
  <si>
    <t>所属</t>
    <rPh sb="0" eb="2">
      <t>ショゾク</t>
    </rPh>
    <phoneticPr fontId="1"/>
  </si>
  <si>
    <t>出場競技</t>
    <rPh sb="0" eb="2">
      <t>シュツジョウ</t>
    </rPh>
    <rPh sb="2" eb="4">
      <t>キョウギ</t>
    </rPh>
    <phoneticPr fontId="1"/>
  </si>
  <si>
    <t>競技者NO</t>
  </si>
  <si>
    <t>所属コード1</t>
  </si>
  <si>
    <t>所属コード2</t>
  </si>
  <si>
    <t>ナンバー</t>
  </si>
  <si>
    <t>ナンバー2</t>
  </si>
  <si>
    <t>競技者名</t>
  </si>
  <si>
    <t>競技者名カナ</t>
  </si>
  <si>
    <t>競技者名略称</t>
  </si>
  <si>
    <t>競技者名英字</t>
  </si>
  <si>
    <t>国籍</t>
  </si>
  <si>
    <t>性別</t>
  </si>
  <si>
    <t>学年</t>
  </si>
  <si>
    <t>生年</t>
  </si>
  <si>
    <t>月日</t>
  </si>
  <si>
    <t>個人所属地名</t>
  </si>
  <si>
    <t>陸連コード</t>
  </si>
  <si>
    <t>参加競技-競技コード1</t>
  </si>
  <si>
    <t>参加競技-自己記録1</t>
  </si>
  <si>
    <t>参加競技-オープン参加FLG1</t>
  </si>
  <si>
    <t>参加競技-記録FLG1</t>
  </si>
  <si>
    <t>ﾅﾝﾊﾞｰ</t>
    <phoneticPr fontId="1"/>
  </si>
  <si>
    <t>400mR</t>
  </si>
  <si>
    <t>100mH</t>
  </si>
  <si>
    <t>800m</t>
  </si>
  <si>
    <t/>
  </si>
  <si>
    <t>習志野市立第一中学校</t>
  </si>
  <si>
    <t>習志野市立第二中学校</t>
  </si>
  <si>
    <t>習志野市立第三中学校</t>
  </si>
  <si>
    <t>習志野市立第四中学校</t>
  </si>
  <si>
    <t>習志野市立第五中学校</t>
  </si>
  <si>
    <t>習志野市立第六中学校</t>
  </si>
  <si>
    <t>習志野市立第七中学校</t>
  </si>
  <si>
    <t>八千代市立八千代中学校</t>
  </si>
  <si>
    <t>八千代市立睦中学校</t>
  </si>
  <si>
    <t>八千代市立阿蘇中学校</t>
  </si>
  <si>
    <t>八千代市立勝田台中学校</t>
  </si>
  <si>
    <t>八千代市立大和田中学校</t>
  </si>
  <si>
    <t>八千代市立高津中学校</t>
  </si>
  <si>
    <t>八千代市立八千代台西中学校</t>
  </si>
  <si>
    <t>八千代市立村上東中学校</t>
  </si>
  <si>
    <t>八千代市立東高津中学校</t>
  </si>
  <si>
    <t>八千代市立村上中学校</t>
  </si>
  <si>
    <t>八千代市立萱田中学校</t>
  </si>
  <si>
    <t>八千代松陰中学校</t>
  </si>
  <si>
    <t>秀明八千代中学校</t>
    <rPh sb="2" eb="5">
      <t>ヤチヨ</t>
    </rPh>
    <phoneticPr fontId="1"/>
  </si>
  <si>
    <t>船橋市立船橋中学校</t>
  </si>
  <si>
    <t>船橋市立湊中学校</t>
  </si>
  <si>
    <t>船橋市立宮本中学校</t>
  </si>
  <si>
    <t>船橋市立海神中学校</t>
  </si>
  <si>
    <t>船橋市立葛飾中学校</t>
  </si>
  <si>
    <t>船橋市立行田中学校</t>
  </si>
  <si>
    <t>船橋市立法田中学校</t>
  </si>
  <si>
    <t>船橋市立御滝中学校</t>
  </si>
  <si>
    <t>船橋市立高根中学校</t>
  </si>
  <si>
    <t>船橋市立八木が谷中学校</t>
  </si>
  <si>
    <t>船橋市立金杉台中学校</t>
  </si>
  <si>
    <t>船橋市立前原中学校</t>
  </si>
  <si>
    <t>船橋市立二宮中学校</t>
  </si>
  <si>
    <t>船橋市立飯山満中学校</t>
  </si>
  <si>
    <t>船橋市立七林中学校</t>
  </si>
  <si>
    <t>船橋市立三田中学校</t>
  </si>
  <si>
    <t>船橋市立三山中学校</t>
  </si>
  <si>
    <t>船橋市立高根台中学校</t>
  </si>
  <si>
    <t>船橋市立習志野台中学校</t>
  </si>
  <si>
    <t>船橋市立古和釜中学校</t>
  </si>
  <si>
    <t>船橋市立坪井中学校</t>
  </si>
  <si>
    <t>船橋市立大穴中学校</t>
  </si>
  <si>
    <t>船橋市立豊富中学校</t>
  </si>
  <si>
    <t>船橋市立小室中学校</t>
  </si>
  <si>
    <t>船橋市立若松中学校</t>
    <phoneticPr fontId="1"/>
  </si>
  <si>
    <t>船橋市立旭中学校</t>
    <phoneticPr fontId="1"/>
  </si>
  <si>
    <t>船橋市立芝山中学校</t>
    <phoneticPr fontId="1"/>
  </si>
  <si>
    <t>千葉日本大学第一中学校</t>
    <rPh sb="0" eb="2">
      <t>チバ</t>
    </rPh>
    <rPh sb="2" eb="4">
      <t>ニホン</t>
    </rPh>
    <rPh sb="4" eb="6">
      <t>ダイガク</t>
    </rPh>
    <rPh sb="6" eb="8">
      <t>ダイイチ</t>
    </rPh>
    <rPh sb="8" eb="11">
      <t>チュウガッコウ</t>
    </rPh>
    <phoneticPr fontId="1"/>
  </si>
  <si>
    <t>200m</t>
  </si>
  <si>
    <t>400m</t>
  </si>
  <si>
    <t>3000m</t>
  </si>
  <si>
    <t>110mH</t>
  </si>
  <si>
    <t>1500m</t>
  </si>
  <si>
    <t>EPｱﾅｳﾝｻｰ</t>
  </si>
  <si>
    <t>EPﾃﾞｨｽﾌﾟﾚｲ</t>
  </si>
  <si>
    <t>マーシャル</t>
  </si>
  <si>
    <t>役員庶務係</t>
  </si>
  <si>
    <t>表彰係</t>
  </si>
  <si>
    <t>競技者係</t>
  </si>
  <si>
    <t>風力計測員</t>
  </si>
  <si>
    <t>写真判定員</t>
  </si>
  <si>
    <t>監察員</t>
  </si>
  <si>
    <t>ｽﾀｰﾀｰ・ﾘｺｰﾗｰ</t>
  </si>
  <si>
    <t>出発係</t>
  </si>
  <si>
    <t>跳躍審判員・高</t>
  </si>
  <si>
    <t>跳躍審判員・幅</t>
  </si>
  <si>
    <t>投擲審判員</t>
  </si>
  <si>
    <t>記録情報処理員</t>
    <rPh sb="6" eb="7">
      <t>イン</t>
    </rPh>
    <phoneticPr fontId="1"/>
  </si>
  <si>
    <t>小林</t>
  </si>
  <si>
    <t>田中</t>
  </si>
  <si>
    <t>香取</t>
  </si>
  <si>
    <t>福田</t>
  </si>
  <si>
    <t>八木</t>
  </si>
  <si>
    <t>山田</t>
  </si>
  <si>
    <t>和田</t>
  </si>
  <si>
    <t>大原</t>
  </si>
  <si>
    <t>手順①</t>
    <rPh sb="0" eb="2">
      <t>テジュン</t>
    </rPh>
    <phoneticPr fontId="1"/>
  </si>
  <si>
    <t>正式学校名</t>
    <rPh sb="0" eb="2">
      <t>セイシキ</t>
    </rPh>
    <rPh sb="2" eb="5">
      <t>ガッコウメイ</t>
    </rPh>
    <phoneticPr fontId="1"/>
  </si>
  <si>
    <t>学校名(略)</t>
    <rPh sb="0" eb="3">
      <t>ガッコウメイ</t>
    </rPh>
    <rPh sb="4" eb="5">
      <t>リャク</t>
    </rPh>
    <phoneticPr fontId="1"/>
  </si>
  <si>
    <t>リンク表示</t>
    <rPh sb="3" eb="5">
      <t>ヒョウジ</t>
    </rPh>
    <phoneticPr fontId="1"/>
  </si>
  <si>
    <t>顧問携帯番号</t>
    <rPh sb="0" eb="2">
      <t>コモン</t>
    </rPh>
    <rPh sb="2" eb="4">
      <t>ケイタイ</t>
    </rPh>
    <rPh sb="4" eb="6">
      <t>バンゴウ</t>
    </rPh>
    <phoneticPr fontId="1"/>
  </si>
  <si>
    <t>半角数字で入力</t>
    <rPh sb="0" eb="2">
      <t>ハンカク</t>
    </rPh>
    <rPh sb="2" eb="4">
      <t>スウジ</t>
    </rPh>
    <rPh sb="5" eb="7">
      <t>ニュウリョク</t>
    </rPh>
    <phoneticPr fontId="1"/>
  </si>
  <si>
    <t>漢字で入力(名字、名前)</t>
    <rPh sb="0" eb="2">
      <t>カンジ</t>
    </rPh>
    <rPh sb="3" eb="5">
      <t>ニュウリョク</t>
    </rPh>
    <rPh sb="6" eb="8">
      <t>ミョウジ</t>
    </rPh>
    <rPh sb="9" eb="11">
      <t>ナマエ</t>
    </rPh>
    <phoneticPr fontId="1"/>
  </si>
  <si>
    <t>所 属 支 部</t>
    <rPh sb="0" eb="1">
      <t>ショ</t>
    </rPh>
    <rPh sb="2" eb="3">
      <t>ゾク</t>
    </rPh>
    <rPh sb="4" eb="5">
      <t>シ</t>
    </rPh>
    <rPh sb="6" eb="7">
      <t>ブ</t>
    </rPh>
    <phoneticPr fontId="1"/>
  </si>
  <si>
    <t>校　長　名</t>
    <rPh sb="0" eb="1">
      <t>コウ</t>
    </rPh>
    <rPh sb="2" eb="3">
      <t>チョウ</t>
    </rPh>
    <rPh sb="4" eb="5">
      <t>ナ</t>
    </rPh>
    <phoneticPr fontId="1"/>
  </si>
  <si>
    <t>顧　問　名</t>
    <rPh sb="0" eb="1">
      <t>コ</t>
    </rPh>
    <rPh sb="2" eb="3">
      <t>トイ</t>
    </rPh>
    <rPh sb="4" eb="5">
      <t>メイ</t>
    </rPh>
    <phoneticPr fontId="1"/>
  </si>
  <si>
    <t>習志野一</t>
  </si>
  <si>
    <t>東邦</t>
  </si>
  <si>
    <t>習志野1</t>
  </si>
  <si>
    <t>習志野2</t>
  </si>
  <si>
    <t>習志野3</t>
  </si>
  <si>
    <t>習志野4</t>
  </si>
  <si>
    <t>習志野5</t>
  </si>
  <si>
    <t>習志野6</t>
  </si>
  <si>
    <t>習志野7</t>
  </si>
  <si>
    <t>習志野8</t>
  </si>
  <si>
    <t>八千代1</t>
  </si>
  <si>
    <t>八千代2</t>
  </si>
  <si>
    <t>八千代3</t>
  </si>
  <si>
    <t>八千代4</t>
  </si>
  <si>
    <t>八千代5</t>
  </si>
  <si>
    <t>八千代6</t>
  </si>
  <si>
    <t>八千代7</t>
  </si>
  <si>
    <t>八千代8</t>
  </si>
  <si>
    <t>八千代9</t>
  </si>
  <si>
    <t>八千代10</t>
  </si>
  <si>
    <t>八千代11</t>
  </si>
  <si>
    <t>八千代12</t>
  </si>
  <si>
    <t>八千代13</t>
  </si>
  <si>
    <t>秀明大学八千代中学校</t>
  </si>
  <si>
    <t>習志野</t>
    <rPh sb="0" eb="3">
      <t>ナラシノ</t>
    </rPh>
    <phoneticPr fontId="1"/>
  </si>
  <si>
    <t>八千代</t>
    <rPh sb="0" eb="3">
      <t>ヤチヨ</t>
    </rPh>
    <phoneticPr fontId="1"/>
  </si>
  <si>
    <t>学校+№</t>
    <rPh sb="0" eb="2">
      <t>ガッコウ</t>
    </rPh>
    <phoneticPr fontId="1"/>
  </si>
  <si>
    <t>略校名</t>
    <rPh sb="0" eb="1">
      <t>リャク</t>
    </rPh>
    <rPh sb="1" eb="3">
      <t>コウメイ</t>
    </rPh>
    <phoneticPr fontId="1"/>
  </si>
  <si>
    <t>役員協力顧問</t>
    <rPh sb="0" eb="2">
      <t>ヤクイン</t>
    </rPh>
    <rPh sb="2" eb="4">
      <t>キョウリョク</t>
    </rPh>
    <rPh sb="4" eb="6">
      <t>コモン</t>
    </rPh>
    <phoneticPr fontId="1"/>
  </si>
  <si>
    <t>№</t>
    <phoneticPr fontId="1"/>
  </si>
  <si>
    <t>支部+№</t>
    <rPh sb="0" eb="2">
      <t>シブ</t>
    </rPh>
    <phoneticPr fontId="1"/>
  </si>
  <si>
    <t>役員名リスト</t>
    <rPh sb="0" eb="3">
      <t>ヤクインメイ</t>
    </rPh>
    <phoneticPr fontId="1"/>
  </si>
  <si>
    <t>リスト</t>
    <phoneticPr fontId="1"/>
  </si>
  <si>
    <t>リスト作成資料</t>
    <rPh sb="3" eb="5">
      <t>サクセイ</t>
    </rPh>
    <rPh sb="5" eb="7">
      <t>シリョウ</t>
    </rPh>
    <phoneticPr fontId="1"/>
  </si>
  <si>
    <t>※ 打ち込みの仕方</t>
    <rPh sb="2" eb="3">
      <t>ウ</t>
    </rPh>
    <rPh sb="4" eb="5">
      <t>コ</t>
    </rPh>
    <rPh sb="7" eb="9">
      <t>シカタ</t>
    </rPh>
    <phoneticPr fontId="1"/>
  </si>
  <si>
    <t>希望部署①</t>
    <rPh sb="0" eb="2">
      <t>キボウ</t>
    </rPh>
    <rPh sb="2" eb="4">
      <t>ブショ</t>
    </rPh>
    <phoneticPr fontId="1"/>
  </si>
  <si>
    <t>希望部署②</t>
    <rPh sb="0" eb="2">
      <t>キボウ</t>
    </rPh>
    <rPh sb="2" eb="4">
      <t>ブショ</t>
    </rPh>
    <phoneticPr fontId="1"/>
  </si>
  <si>
    <t>希望部署③</t>
    <rPh sb="0" eb="2">
      <t>キボウ</t>
    </rPh>
    <rPh sb="2" eb="4">
      <t>ブショ</t>
    </rPh>
    <phoneticPr fontId="1"/>
  </si>
  <si>
    <t>手順②</t>
    <rPh sb="0" eb="2">
      <t>テジュン</t>
    </rPh>
    <phoneticPr fontId="1"/>
  </si>
  <si>
    <t>入力シートの打ち込み</t>
    <rPh sb="0" eb="2">
      <t>ニュウリョク</t>
    </rPh>
    <rPh sb="6" eb="7">
      <t>ウ</t>
    </rPh>
    <rPh sb="8" eb="9">
      <t>コ</t>
    </rPh>
    <phoneticPr fontId="1"/>
  </si>
  <si>
    <t>手順③</t>
    <rPh sb="0" eb="2">
      <t>テジュン</t>
    </rPh>
    <phoneticPr fontId="1"/>
  </si>
  <si>
    <t>男女の登録シートに県登録ＤＡＴＡを貼り付ける</t>
    <rPh sb="0" eb="2">
      <t>ダンジョ</t>
    </rPh>
    <rPh sb="3" eb="5">
      <t>トウロク</t>
    </rPh>
    <rPh sb="9" eb="10">
      <t>ケン</t>
    </rPh>
    <rPh sb="10" eb="12">
      <t>トウロク</t>
    </rPh>
    <rPh sb="17" eb="18">
      <t>ハ</t>
    </rPh>
    <rPh sb="19" eb="20">
      <t>ツ</t>
    </rPh>
    <phoneticPr fontId="1"/>
  </si>
  <si>
    <t>　※ 登録ナンバー、学年は名前にリンクされている。</t>
    <rPh sb="3" eb="5">
      <t>トウロク</t>
    </rPh>
    <rPh sb="10" eb="12">
      <t>ガクネン</t>
    </rPh>
    <rPh sb="13" eb="15">
      <t>ナマエ</t>
    </rPh>
    <phoneticPr fontId="1"/>
  </si>
  <si>
    <t>手順④</t>
    <rPh sb="0" eb="2">
      <t>テジュン</t>
    </rPh>
    <phoneticPr fontId="1"/>
  </si>
  <si>
    <t>必ず下記の要領で打ち込む↓(半角数字)</t>
    <rPh sb="0" eb="1">
      <t>カナラ</t>
    </rPh>
    <rPh sb="2" eb="4">
      <t>カキ</t>
    </rPh>
    <rPh sb="5" eb="7">
      <t>ヨウリョウ</t>
    </rPh>
    <rPh sb="8" eb="9">
      <t>ウ</t>
    </rPh>
    <rPh sb="10" eb="11">
      <t>コ</t>
    </rPh>
    <rPh sb="14" eb="18">
      <t>ハンカクスウジ</t>
    </rPh>
    <phoneticPr fontId="1"/>
  </si>
  <si>
    <t>ファイル名を次のようにして送信してください</t>
    <rPh sb="4" eb="5">
      <t>メイ</t>
    </rPh>
    <rPh sb="6" eb="7">
      <t>ツギ</t>
    </rPh>
    <rPh sb="13" eb="15">
      <t>ソウシン</t>
    </rPh>
    <phoneticPr fontId="1"/>
  </si>
  <si>
    <t>送信先アドレス</t>
    <rPh sb="0" eb="3">
      <t>ソウシンサキ</t>
    </rPh>
    <phoneticPr fontId="1"/>
  </si>
  <si>
    <t>sumisan_deca@yahoo.co.jp</t>
    <phoneticPr fontId="1"/>
  </si>
  <si>
    <t>　※ 貼り付けは、ナンバーから国籍(A列～O列)まで</t>
    <rPh sb="3" eb="4">
      <t>ハ</t>
    </rPh>
    <rPh sb="5" eb="6">
      <t>ツ</t>
    </rPh>
    <rPh sb="15" eb="17">
      <t>コクセキ</t>
    </rPh>
    <rPh sb="19" eb="20">
      <t>レツ</t>
    </rPh>
    <rPh sb="22" eb="23">
      <t>レツ</t>
    </rPh>
    <phoneticPr fontId="1"/>
  </si>
  <si>
    <t>　打ち込みは</t>
    <rPh sb="1" eb="2">
      <t>ウ</t>
    </rPh>
    <rPh sb="3" eb="4">
      <t>コ</t>
    </rPh>
    <phoneticPr fontId="1"/>
  </si>
  <si>
    <t>氏　名</t>
    <rPh sb="0" eb="1">
      <t>シ</t>
    </rPh>
    <rPh sb="2" eb="3">
      <t>ナ</t>
    </rPh>
    <phoneticPr fontId="1"/>
  </si>
  <si>
    <t>記　録</t>
    <rPh sb="0" eb="1">
      <t>キ</t>
    </rPh>
    <rPh sb="2" eb="3">
      <t>ロク</t>
    </rPh>
    <phoneticPr fontId="1"/>
  </si>
  <si>
    <t>千　葉</t>
  </si>
  <si>
    <t>船橋1</t>
  </si>
  <si>
    <t>船橋2</t>
  </si>
  <si>
    <t>船橋3</t>
  </si>
  <si>
    <t>船橋4</t>
  </si>
  <si>
    <t>船橋若松</t>
    <rPh sb="0" eb="2">
      <t>フナバシ</t>
    </rPh>
    <phoneticPr fontId="1"/>
  </si>
  <si>
    <t>船橋5</t>
  </si>
  <si>
    <t>船橋6</t>
  </si>
  <si>
    <t>船橋7</t>
  </si>
  <si>
    <t>船橋8</t>
  </si>
  <si>
    <t>船橋9</t>
  </si>
  <si>
    <t>船橋10</t>
  </si>
  <si>
    <t>船橋11</t>
  </si>
  <si>
    <t>船橋12</t>
  </si>
  <si>
    <t>船橋13</t>
  </si>
  <si>
    <t>船橋14</t>
  </si>
  <si>
    <t>船橋15</t>
  </si>
  <si>
    <t>船橋16</t>
  </si>
  <si>
    <t>船橋17</t>
  </si>
  <si>
    <t>船橋芝山</t>
    <rPh sb="0" eb="2">
      <t>フナバシ</t>
    </rPh>
    <phoneticPr fontId="1"/>
  </si>
  <si>
    <t>船橋18</t>
  </si>
  <si>
    <t>船橋19</t>
  </si>
  <si>
    <t>三田</t>
  </si>
  <si>
    <t>船橋20</t>
  </si>
  <si>
    <t>三山</t>
  </si>
  <si>
    <t>船橋21</t>
  </si>
  <si>
    <t>船橋22</t>
  </si>
  <si>
    <t>船橋23</t>
  </si>
  <si>
    <t>船橋24</t>
  </si>
  <si>
    <t>船橋25</t>
  </si>
  <si>
    <t>大穴中</t>
  </si>
  <si>
    <t>船橋26</t>
  </si>
  <si>
    <t>船橋27</t>
  </si>
  <si>
    <t>船橋28</t>
  </si>
  <si>
    <t>船橋市立若松中学校</t>
  </si>
  <si>
    <t>船橋市立旭中学校</t>
  </si>
  <si>
    <t>船橋市立芝山中学校</t>
  </si>
  <si>
    <t>種目ｺｰﾄﾞ</t>
    <rPh sb="0" eb="2">
      <t>シュモク</t>
    </rPh>
    <phoneticPr fontId="1"/>
  </si>
  <si>
    <t>学校ｺｰﾄﾞ</t>
    <rPh sb="0" eb="2">
      <t>ガッコウ</t>
    </rPh>
    <phoneticPr fontId="1"/>
  </si>
  <si>
    <t>正式学校名</t>
    <rPh sb="0" eb="2">
      <t>セイシキ</t>
    </rPh>
    <rPh sb="2" eb="5">
      <t>ガッコウメイ</t>
    </rPh>
    <phoneticPr fontId="1"/>
  </si>
  <si>
    <t>№</t>
    <phoneticPr fontId="1"/>
  </si>
  <si>
    <t>略校名</t>
    <rPh sb="0" eb="1">
      <t>リャク</t>
    </rPh>
    <rPh sb="1" eb="3">
      <t>コウメイ</t>
    </rPh>
    <phoneticPr fontId="1"/>
  </si>
  <si>
    <t>種　目</t>
    <rPh sb="0" eb="1">
      <t>シュ</t>
    </rPh>
    <rPh sb="2" eb="3">
      <t>メ</t>
    </rPh>
    <phoneticPr fontId="1"/>
  </si>
  <si>
    <t>手順⑤</t>
    <rPh sb="0" eb="2">
      <t>テジュン</t>
    </rPh>
    <phoneticPr fontId="1"/>
  </si>
  <si>
    <t>プルダウンリストより選択</t>
    <rPh sb="10" eb="12">
      <t>センタク</t>
    </rPh>
    <phoneticPr fontId="1"/>
  </si>
  <si>
    <r>
      <t>　※ 例　5分21秒　→　</t>
    </r>
    <r>
      <rPr>
        <b/>
        <sz val="12"/>
        <color theme="1"/>
        <rFont val="ＭＳ Ｐゴシック"/>
        <family val="3"/>
        <charset val="128"/>
      </rPr>
      <t>○ 5.21.00　　Ｘ 5.21</t>
    </r>
    <rPh sb="3" eb="4">
      <t>レイ</t>
    </rPh>
    <rPh sb="6" eb="7">
      <t>フン</t>
    </rPh>
    <rPh sb="9" eb="10">
      <t>ビョウ</t>
    </rPh>
    <phoneticPr fontId="1"/>
  </si>
  <si>
    <r>
      <t>短距離、跳躍、投擲　→　</t>
    </r>
    <r>
      <rPr>
        <b/>
        <sz val="12"/>
        <color theme="1"/>
        <rFont val="ＭＳ Ｐゴシック"/>
        <family val="3"/>
        <charset val="128"/>
      </rPr>
      <t>10.02</t>
    </r>
    <r>
      <rPr>
        <sz val="11"/>
        <color theme="1"/>
        <rFont val="ＭＳ Ｐゴシック"/>
        <family val="3"/>
        <charset val="128"/>
      </rPr>
      <t>　小数点(ﾄﾞｯﾄ)</t>
    </r>
    <r>
      <rPr>
        <b/>
        <sz val="11"/>
        <color theme="1"/>
        <rFont val="ＭＳ Ｐゴシック"/>
        <family val="3"/>
        <charset val="128"/>
      </rPr>
      <t>1個</t>
    </r>
    <rPh sb="0" eb="3">
      <t>タンキョリ</t>
    </rPh>
    <rPh sb="4" eb="6">
      <t>チョウヤク</t>
    </rPh>
    <rPh sb="7" eb="9">
      <t>トウテキ</t>
    </rPh>
    <phoneticPr fontId="1"/>
  </si>
  <si>
    <r>
      <t>中、長距離　→　</t>
    </r>
    <r>
      <rPr>
        <b/>
        <sz val="12"/>
        <color theme="1"/>
        <rFont val="ＭＳ Ｐゴシック"/>
        <family val="3"/>
        <charset val="128"/>
      </rPr>
      <t>10.10.20</t>
    </r>
    <r>
      <rPr>
        <sz val="11"/>
        <color theme="1"/>
        <rFont val="ＭＳ Ｐゴシック"/>
        <family val="3"/>
        <charset val="128"/>
      </rPr>
      <t>　小数点(ﾄﾞｯﾄ)</t>
    </r>
    <r>
      <rPr>
        <b/>
        <sz val="11"/>
        <color theme="1"/>
        <rFont val="ＭＳ Ｐゴシック"/>
        <family val="3"/>
        <charset val="128"/>
      </rPr>
      <t>2個</t>
    </r>
    <rPh sb="0" eb="1">
      <t>チュウ</t>
    </rPh>
    <rPh sb="2" eb="5">
      <t>チョウキョリ</t>
    </rPh>
    <phoneticPr fontId="1"/>
  </si>
  <si>
    <t>ID</t>
    <phoneticPr fontId="3"/>
  </si>
  <si>
    <t>支部</t>
    <rPh sb="0" eb="2">
      <t>シブ</t>
    </rPh>
    <phoneticPr fontId="1"/>
  </si>
  <si>
    <t>学校名</t>
    <rPh sb="0" eb="3">
      <t>ガッコウメイ</t>
    </rPh>
    <phoneticPr fontId="1"/>
  </si>
  <si>
    <t>千葉</t>
  </si>
  <si>
    <t>加曽利</t>
  </si>
  <si>
    <t>千葉市立加曽利中学校</t>
  </si>
  <si>
    <t>末広</t>
  </si>
  <si>
    <t>千葉市立末広中学校</t>
  </si>
  <si>
    <t>葛城</t>
  </si>
  <si>
    <t>千葉市立葛城中学校</t>
  </si>
  <si>
    <t>椿森</t>
  </si>
  <si>
    <t>千葉市立椿森中学校</t>
  </si>
  <si>
    <t>緑町</t>
  </si>
  <si>
    <t>千葉市立緑町中学校</t>
  </si>
  <si>
    <t>小中台</t>
  </si>
  <si>
    <t>千葉市立小中台中学校</t>
  </si>
  <si>
    <t>花園</t>
  </si>
  <si>
    <t>千葉市立花園中学校</t>
  </si>
  <si>
    <t>新宿</t>
  </si>
  <si>
    <t>千葉市立新宿中学校</t>
  </si>
  <si>
    <t>蘇我</t>
  </si>
  <si>
    <t>千葉市立蘇我中学校</t>
  </si>
  <si>
    <t>犢橋</t>
  </si>
  <si>
    <t>千葉市立犢橋中学校</t>
  </si>
  <si>
    <t>幕張</t>
  </si>
  <si>
    <t>千葉市立幕張中学校</t>
  </si>
  <si>
    <t>生浜</t>
  </si>
  <si>
    <t>千葉市立生浜中学校</t>
  </si>
  <si>
    <t>誉田</t>
  </si>
  <si>
    <t>千葉市立誉田中学校</t>
  </si>
  <si>
    <t>轟町</t>
  </si>
  <si>
    <t>千葉市立轟町中学校</t>
  </si>
  <si>
    <t>松ケ丘</t>
  </si>
  <si>
    <t>千葉市立松ケ丘中学校</t>
  </si>
  <si>
    <t>白井</t>
  </si>
  <si>
    <t>千葉市立白井中学校</t>
  </si>
  <si>
    <t>更科</t>
  </si>
  <si>
    <t>千葉市立更科中学校</t>
  </si>
  <si>
    <t>川戸</t>
  </si>
  <si>
    <t>千葉市立川戸中学校</t>
  </si>
  <si>
    <t>稲毛</t>
  </si>
  <si>
    <t>千葉市立稲毛中学校</t>
  </si>
  <si>
    <t>千草台</t>
  </si>
  <si>
    <t>千葉市立千草台中学校</t>
  </si>
  <si>
    <t>花見川一</t>
  </si>
  <si>
    <t>千葉市立花見川第一中学校</t>
  </si>
  <si>
    <t>幸町一</t>
  </si>
  <si>
    <t>千葉市立幸町第一中学校</t>
  </si>
  <si>
    <t>土気</t>
  </si>
  <si>
    <t>千葉市立土気中学校</t>
  </si>
  <si>
    <t>千城台西</t>
  </si>
  <si>
    <t>千葉市立千城台西中学校</t>
  </si>
  <si>
    <t>星久喜</t>
  </si>
  <si>
    <t>千葉市立星久喜中学校</t>
  </si>
  <si>
    <t>こてはし台</t>
  </si>
  <si>
    <t>千葉市立こてはし台中学校</t>
  </si>
  <si>
    <t>さつきが丘</t>
  </si>
  <si>
    <t>千葉市立さつきが丘中学校</t>
  </si>
  <si>
    <t>高洲一</t>
  </si>
  <si>
    <t>千葉市立高洲第一中学校</t>
  </si>
  <si>
    <t>大宮</t>
  </si>
  <si>
    <t>千葉市立大宮中学校</t>
  </si>
  <si>
    <t>草野</t>
  </si>
  <si>
    <t>千葉市立草野中学校</t>
  </si>
  <si>
    <t>真砂一</t>
  </si>
  <si>
    <t>千葉市立真砂第一中学校</t>
  </si>
  <si>
    <t>真砂二</t>
  </si>
  <si>
    <t>千葉市立真砂第二中学校</t>
  </si>
  <si>
    <t>幕張西</t>
  </si>
  <si>
    <t>千葉市立幕張西中学校</t>
  </si>
  <si>
    <t>都賀</t>
  </si>
  <si>
    <t>千葉市立都賀中学校</t>
  </si>
  <si>
    <t>千城台南</t>
  </si>
  <si>
    <t>千葉市立千城台南中学校</t>
  </si>
  <si>
    <t>高洲二</t>
  </si>
  <si>
    <t>千葉市立高洲第二中学校</t>
  </si>
  <si>
    <t>みつわ台</t>
  </si>
  <si>
    <t>千葉市立みつわ台中学校</t>
  </si>
  <si>
    <t>緑が丘</t>
  </si>
  <si>
    <t>千葉市立緑が丘中学校</t>
  </si>
  <si>
    <t>花見川二</t>
  </si>
  <si>
    <t>千葉市立花見川第二中学校</t>
  </si>
  <si>
    <t>大戸</t>
  </si>
  <si>
    <t>千葉市立天戸中学校</t>
  </si>
  <si>
    <t>若松</t>
  </si>
  <si>
    <t>千葉市立若松中学校</t>
  </si>
  <si>
    <t>高浜</t>
  </si>
  <si>
    <t>千葉市立高浜中学校</t>
  </si>
  <si>
    <t>幸町二</t>
  </si>
  <si>
    <t>千葉市立幸町第二中学校</t>
  </si>
  <si>
    <t>磯辺一</t>
  </si>
  <si>
    <t>千葉市立磯辺第一中学校</t>
  </si>
  <si>
    <t>山王</t>
  </si>
  <si>
    <t>千葉市立山王中学校</t>
  </si>
  <si>
    <t>稲浜</t>
  </si>
  <si>
    <t>千葉市立稲浜中学校</t>
  </si>
  <si>
    <t>朝日ケ丘</t>
  </si>
  <si>
    <t>千葉市立朝日ケ丘中学校</t>
  </si>
  <si>
    <t>貝塚</t>
  </si>
  <si>
    <t>千葉市立貝塚中学校</t>
  </si>
  <si>
    <t>越智</t>
  </si>
  <si>
    <t>千葉市立越智中学校</t>
  </si>
  <si>
    <t>磯辺二</t>
  </si>
  <si>
    <t>千葉市立磯辺第二中学校</t>
  </si>
  <si>
    <t>泉谷</t>
  </si>
  <si>
    <t>千葉市立泉谷中学校</t>
  </si>
  <si>
    <t>幕張本郷</t>
  </si>
  <si>
    <t>千葉市立幕張本郷中学校</t>
  </si>
  <si>
    <t>土気南</t>
  </si>
  <si>
    <t>千葉市立土気南中学校</t>
  </si>
  <si>
    <t>打瀬</t>
  </si>
  <si>
    <t>千葉市立打瀬中学校</t>
  </si>
  <si>
    <t>有吉</t>
  </si>
  <si>
    <t>千葉市立有吉中学校</t>
  </si>
  <si>
    <t>大椎</t>
  </si>
  <si>
    <t>千葉市立大椎中学校</t>
  </si>
  <si>
    <t>千葉大附属</t>
  </si>
  <si>
    <t>千葉大学教育学部附属中学校</t>
  </si>
  <si>
    <t>渋谷幕張</t>
  </si>
  <si>
    <t>渋谷教育学園幕張高校付属中学校</t>
  </si>
  <si>
    <t>昭和秀英</t>
  </si>
  <si>
    <t>昭和学院秀英中学校</t>
  </si>
  <si>
    <t>千葉聾学校</t>
  </si>
  <si>
    <t>千葉県立千葉聾学校</t>
  </si>
  <si>
    <t>千葉日本大学第一中学校</t>
  </si>
  <si>
    <t>市川浦安</t>
    <rPh sb="0" eb="2">
      <t>イチカワ</t>
    </rPh>
    <rPh sb="2" eb="4">
      <t>ウラヤス</t>
    </rPh>
    <phoneticPr fontId="1"/>
  </si>
  <si>
    <t>市川一</t>
  </si>
  <si>
    <t>市川市立第一中学校</t>
  </si>
  <si>
    <t>市川二</t>
  </si>
  <si>
    <t>市川市立第二中学校</t>
  </si>
  <si>
    <t>市川三</t>
  </si>
  <si>
    <t>市川市立第三中学校</t>
  </si>
  <si>
    <t>市川四</t>
  </si>
  <si>
    <t>市川市立第四中学校</t>
  </si>
  <si>
    <t>市川五</t>
  </si>
  <si>
    <t>市川市立第五中学校</t>
  </si>
  <si>
    <t>市川六</t>
  </si>
  <si>
    <t>市川市立第六中学校</t>
  </si>
  <si>
    <t>市川七</t>
  </si>
  <si>
    <t>市川市立第七中学校</t>
  </si>
  <si>
    <t>市川八</t>
  </si>
  <si>
    <t>市川市立第八中学校</t>
  </si>
  <si>
    <t>下貝塚</t>
  </si>
  <si>
    <t>市川市立下貝塚中学校</t>
  </si>
  <si>
    <t>高谷</t>
  </si>
  <si>
    <t>市川市立高谷中学校</t>
  </si>
  <si>
    <t>福栄</t>
  </si>
  <si>
    <t>市川市立福栄中学校</t>
  </si>
  <si>
    <t>東国分</t>
  </si>
  <si>
    <t>市川市立東国分中学校</t>
  </si>
  <si>
    <t>大洲</t>
  </si>
  <si>
    <t>市川市立大洲中学校</t>
  </si>
  <si>
    <t>塩浜</t>
  </si>
  <si>
    <t>市川市立塩浜中学校</t>
  </si>
  <si>
    <t>南行徳</t>
  </si>
  <si>
    <t>市川市立南行徳中学校</t>
  </si>
  <si>
    <t>妙典</t>
  </si>
  <si>
    <t>市川市立妙典中学校</t>
  </si>
  <si>
    <t>浦安</t>
  </si>
  <si>
    <t>浦安市立浦安中学校</t>
  </si>
  <si>
    <t>堀江</t>
  </si>
  <si>
    <t>浦安市立堀江中学校</t>
  </si>
  <si>
    <t>見明川</t>
  </si>
  <si>
    <t>浦安市立見明川中学校</t>
  </si>
  <si>
    <t>入船</t>
  </si>
  <si>
    <t>浦安市立入船中学校</t>
  </si>
  <si>
    <t>富岡</t>
  </si>
  <si>
    <t>浦安市立富岡中学校</t>
  </si>
  <si>
    <t>美浜</t>
  </si>
  <si>
    <t>浦安市立美浜中学校</t>
  </si>
  <si>
    <t>日の出</t>
  </si>
  <si>
    <t>浦安市立日の出中学校</t>
  </si>
  <si>
    <t>明海</t>
  </si>
  <si>
    <t>浦安市立明海中学校</t>
  </si>
  <si>
    <t>東海大浦安</t>
  </si>
  <si>
    <t>東海大学付属浦安中学校</t>
  </si>
  <si>
    <t>筑波大付属</t>
  </si>
  <si>
    <t>筑波大付属聾学校中等部</t>
  </si>
  <si>
    <t>市川</t>
  </si>
  <si>
    <t>市川中学校</t>
  </si>
  <si>
    <t>昭和学院</t>
  </si>
  <si>
    <t>昭和学院中学校</t>
  </si>
  <si>
    <t>和洋国府台女子</t>
  </si>
  <si>
    <t>和洋国府台女子中学校</t>
  </si>
  <si>
    <t>国府台女子</t>
  </si>
  <si>
    <t>国府台女子学院中等部</t>
  </si>
  <si>
    <t>日出学園</t>
  </si>
  <si>
    <t>日出学園中学校</t>
  </si>
  <si>
    <t>東京学館浦安中</t>
  </si>
  <si>
    <t>東京学館浦安中学校</t>
  </si>
  <si>
    <t>松戸</t>
  </si>
  <si>
    <t>松戸一</t>
  </si>
  <si>
    <t>松戸市立第一中学校</t>
  </si>
  <si>
    <t>松戸二</t>
  </si>
  <si>
    <t>松戸市立第二中学校</t>
  </si>
  <si>
    <t>松戸三</t>
  </si>
  <si>
    <t>松戸市立第三中学校</t>
  </si>
  <si>
    <t>松戸四</t>
  </si>
  <si>
    <t>松戸市立第四中学校</t>
  </si>
  <si>
    <t>松戸五</t>
  </si>
  <si>
    <t>松戸市立第五中学校</t>
  </si>
  <si>
    <t>松戸六</t>
  </si>
  <si>
    <t>松戸市立第六中学校</t>
  </si>
  <si>
    <t>小金</t>
  </si>
  <si>
    <t>松戸市立小金中学校</t>
  </si>
  <si>
    <t>常盤平</t>
  </si>
  <si>
    <t>松戸市立常盤平中学校</t>
  </si>
  <si>
    <t>栗ケ沢</t>
  </si>
  <si>
    <t>松戸市立栗ケ沢中学校</t>
  </si>
  <si>
    <t>六実</t>
  </si>
  <si>
    <t>松戸市立六実中学校</t>
  </si>
  <si>
    <t>小金南</t>
  </si>
  <si>
    <t>松戸市立小金南中学校</t>
  </si>
  <si>
    <t>古ケ崎</t>
  </si>
  <si>
    <t>松戸市立古ケ崎中学校</t>
  </si>
  <si>
    <t>牧野原</t>
  </si>
  <si>
    <t>松戸市立牧野原中学校</t>
  </si>
  <si>
    <t>河原塚</t>
  </si>
  <si>
    <t>松戸市立河原塚中学校</t>
  </si>
  <si>
    <t>根木内</t>
  </si>
  <si>
    <t>松戸市立根木内中学校</t>
  </si>
  <si>
    <t>新松戸南</t>
  </si>
  <si>
    <t>松戸市立新松戸南中学校</t>
  </si>
  <si>
    <t>新松戸北</t>
  </si>
  <si>
    <t>松戸市立新松戸北中学校</t>
  </si>
  <si>
    <t>金ケ作</t>
  </si>
  <si>
    <t>松戸市立金ケ作中学校</t>
  </si>
  <si>
    <t>和名ケ谷</t>
  </si>
  <si>
    <t>松戸市立和名ケ谷中学校</t>
  </si>
  <si>
    <t>旭町</t>
  </si>
  <si>
    <t>松戸市立旭町中学校</t>
  </si>
  <si>
    <t>小金北</t>
  </si>
  <si>
    <t>松戸市立小金北中学校</t>
  </si>
  <si>
    <t>聖徳</t>
  </si>
  <si>
    <t>聖徳大学付属中学校</t>
  </si>
  <si>
    <t>習志野</t>
  </si>
  <si>
    <t>柏</t>
  </si>
  <si>
    <t>柏市立柏中学校</t>
  </si>
  <si>
    <t>柏二</t>
  </si>
  <si>
    <t>柏市立柏第二中学校</t>
  </si>
  <si>
    <t>柏土</t>
  </si>
  <si>
    <t>柏市立土中学校</t>
  </si>
  <si>
    <t>富勢</t>
  </si>
  <si>
    <t>柏市立富勢中学校</t>
  </si>
  <si>
    <t>柏市立田中中学校</t>
  </si>
  <si>
    <t>光ケ丘</t>
  </si>
  <si>
    <t>柏市立光ケ丘中学校</t>
  </si>
  <si>
    <t>柏三</t>
  </si>
  <si>
    <t>柏市立柏第三中学校</t>
  </si>
  <si>
    <t>柏四</t>
  </si>
  <si>
    <t>柏市立柏第四中学校</t>
  </si>
  <si>
    <t>柏南部</t>
  </si>
  <si>
    <t>柏市立南部中学校</t>
  </si>
  <si>
    <t>柏五</t>
  </si>
  <si>
    <t>柏市立柏第五中学校</t>
  </si>
  <si>
    <t>酒井根</t>
  </si>
  <si>
    <t>柏市立酒井根中学校</t>
  </si>
  <si>
    <t>西原</t>
  </si>
  <si>
    <t>柏市立西原中学校</t>
  </si>
  <si>
    <t>逆井</t>
  </si>
  <si>
    <t>柏市立逆井中学校</t>
  </si>
  <si>
    <t>松葉</t>
  </si>
  <si>
    <t>柏市立松葉中学校</t>
  </si>
  <si>
    <t>中原</t>
  </si>
  <si>
    <t>柏市立中原中学校</t>
  </si>
  <si>
    <t>豊四季</t>
  </si>
  <si>
    <t>柏市立豊四季中学校</t>
  </si>
  <si>
    <t>芝浦工大柏</t>
  </si>
  <si>
    <t>芝浦工業大学柏中学校</t>
  </si>
  <si>
    <t>風早</t>
  </si>
  <si>
    <t>柏市立風早中学校</t>
  </si>
  <si>
    <t>手賀</t>
  </si>
  <si>
    <t>柏市立手賀中学校</t>
  </si>
  <si>
    <t>大津ケ丘</t>
  </si>
  <si>
    <t>柏市立大津ケ丘中学校</t>
  </si>
  <si>
    <t>高柳</t>
  </si>
  <si>
    <t>柏市立高柳中学校</t>
  </si>
  <si>
    <t>葛南</t>
  </si>
  <si>
    <t>我孫子</t>
  </si>
  <si>
    <t>我孫子市立我孫子中学校</t>
  </si>
  <si>
    <t>湖北</t>
  </si>
  <si>
    <t>我孫子市立湖北中学校</t>
  </si>
  <si>
    <t>布佐</t>
  </si>
  <si>
    <t>我孫子市立布佐中学校</t>
  </si>
  <si>
    <t>湖北台</t>
  </si>
  <si>
    <t>我孫子市立湖北台中学校</t>
  </si>
  <si>
    <t>久寺家</t>
  </si>
  <si>
    <t>我孫子市立久寺家中学校</t>
  </si>
  <si>
    <t>白山</t>
  </si>
  <si>
    <t>我孫子市立白山中学校</t>
  </si>
  <si>
    <t>鎌ヶ谷</t>
  </si>
  <si>
    <t>鎌ヶ谷市立鎌ケ谷中学校</t>
  </si>
  <si>
    <t>鎌ヶ谷二</t>
  </si>
  <si>
    <t>鎌ヶ谷市立第二中学校</t>
  </si>
  <si>
    <t>鎌ヶ谷三</t>
  </si>
  <si>
    <t>鎌ヶ谷市立第三中学校</t>
  </si>
  <si>
    <t>鎌ヶ谷四</t>
  </si>
  <si>
    <t>鎌ヶ谷市立第四中学校</t>
  </si>
  <si>
    <t>鎌ヶ谷五</t>
  </si>
  <si>
    <t>鎌ヶ谷市立第五中学校</t>
  </si>
  <si>
    <t>葛北</t>
  </si>
  <si>
    <t>野田一</t>
  </si>
  <si>
    <t>野田市立第一中学校</t>
  </si>
  <si>
    <t>野田二</t>
  </si>
  <si>
    <t>野田市立第二中学校</t>
  </si>
  <si>
    <t>野田東部</t>
  </si>
  <si>
    <t>野田市立東部中学校</t>
  </si>
  <si>
    <t>野田南部</t>
  </si>
  <si>
    <t>野田市立南部中学校</t>
  </si>
  <si>
    <t>野田北部</t>
  </si>
  <si>
    <t>野田市立北部中学校</t>
  </si>
  <si>
    <t>野田市立福田中学校</t>
  </si>
  <si>
    <t>川間</t>
  </si>
  <si>
    <t>野田市立川間中学校</t>
  </si>
  <si>
    <t>岩名</t>
  </si>
  <si>
    <t>野田市立岩名中学校</t>
  </si>
  <si>
    <t>木間ケ瀬</t>
  </si>
  <si>
    <t>野田市立木間ケ瀬中学校</t>
  </si>
  <si>
    <t>二川</t>
  </si>
  <si>
    <t>野田市立二川中学校</t>
  </si>
  <si>
    <t>関宿</t>
  </si>
  <si>
    <t>野田市立関宿中学校</t>
  </si>
  <si>
    <t>流山南部</t>
  </si>
  <si>
    <t>流山市立南部中学校</t>
  </si>
  <si>
    <t>常盤松</t>
  </si>
  <si>
    <t>流山市立常盤松中学校</t>
  </si>
  <si>
    <t>流山北部</t>
  </si>
  <si>
    <t>流山市立北部中学校</t>
  </si>
  <si>
    <t>流山東部</t>
  </si>
  <si>
    <t>流山市立東部中学校</t>
  </si>
  <si>
    <t>東深井</t>
  </si>
  <si>
    <t>流山市立東深井中学校</t>
  </si>
  <si>
    <t>流山市立八木中学校</t>
  </si>
  <si>
    <t>南流山</t>
  </si>
  <si>
    <t>流山市立南流山中学校</t>
  </si>
  <si>
    <t>西初石</t>
  </si>
  <si>
    <t>流山市立西初石中学校</t>
  </si>
  <si>
    <t>西武台</t>
  </si>
  <si>
    <t>西武台中学校</t>
  </si>
  <si>
    <t>おおたかの森</t>
    <rPh sb="5" eb="6">
      <t>モリ</t>
    </rPh>
    <phoneticPr fontId="2"/>
  </si>
  <si>
    <t>流山市立おおたかの森中学校</t>
  </si>
  <si>
    <t>印旛</t>
  </si>
  <si>
    <t>成田</t>
  </si>
  <si>
    <t>成田市立成田中学校</t>
  </si>
  <si>
    <t>遠山</t>
  </si>
  <si>
    <t>成田市立遠山中学校</t>
  </si>
  <si>
    <t>久住</t>
  </si>
  <si>
    <t>成田市立久住中学校</t>
  </si>
  <si>
    <t>豊住</t>
  </si>
  <si>
    <t>成田市立豊住中学校</t>
  </si>
  <si>
    <t>成田西</t>
  </si>
  <si>
    <t>成田市立西中学校</t>
  </si>
  <si>
    <t>中台</t>
  </si>
  <si>
    <t>成田市立中台中学校</t>
  </si>
  <si>
    <t>吾妻</t>
  </si>
  <si>
    <t>成田市立吾妻中学校</t>
  </si>
  <si>
    <t>玉造</t>
  </si>
  <si>
    <t>成田市立玉造中学校</t>
  </si>
  <si>
    <t>下総</t>
  </si>
  <si>
    <t>成田市立下総中学校</t>
  </si>
  <si>
    <t>大栄</t>
  </si>
  <si>
    <t>成田市立大栄中学校</t>
  </si>
  <si>
    <t>志津</t>
  </si>
  <si>
    <t>佐倉市立志津中学校</t>
  </si>
  <si>
    <t>上志津</t>
  </si>
  <si>
    <t>佐倉市立上志津中学校</t>
  </si>
  <si>
    <t>佐倉南部</t>
  </si>
  <si>
    <t>佐倉市立南部中学校</t>
  </si>
  <si>
    <t>臼井</t>
  </si>
  <si>
    <t>佐倉市立臼井中学校</t>
  </si>
  <si>
    <t>井野</t>
  </si>
  <si>
    <t>佐倉市立井野中学校</t>
  </si>
  <si>
    <t>佐倉東</t>
  </si>
  <si>
    <t>佐倉市立佐倉東中学校</t>
  </si>
  <si>
    <t>臼井西</t>
  </si>
  <si>
    <t>佐倉市立臼井西中学校</t>
  </si>
  <si>
    <t>西志津</t>
  </si>
  <si>
    <t>佐倉市立西志津中学校</t>
  </si>
  <si>
    <t>臼井南</t>
  </si>
  <si>
    <t>佐倉市立臼井南中学校</t>
  </si>
  <si>
    <t>根郷</t>
  </si>
  <si>
    <t>佐倉市立根郷中学校</t>
  </si>
  <si>
    <t>四街道</t>
  </si>
  <si>
    <t>四街道市立四街道中学校</t>
  </si>
  <si>
    <t>四街道旭</t>
  </si>
  <si>
    <t>四街道市立旭中学校</t>
  </si>
  <si>
    <t>千代田</t>
  </si>
  <si>
    <t>四街道市立千代田中学校</t>
  </si>
  <si>
    <t>四街道西</t>
  </si>
  <si>
    <t>四街道市立四街道西中学校</t>
  </si>
  <si>
    <t>四街道北</t>
  </si>
  <si>
    <t>四街道市立四街道北中学校</t>
  </si>
  <si>
    <t>八街</t>
  </si>
  <si>
    <t>八街市立八街中学校</t>
  </si>
  <si>
    <t>八街中央</t>
  </si>
  <si>
    <t>八街市立八街中央中学校</t>
  </si>
  <si>
    <t>八街南</t>
  </si>
  <si>
    <t>八街市立八街南中学校</t>
  </si>
  <si>
    <t>八街北</t>
  </si>
  <si>
    <t>八街市立八街北中学校</t>
  </si>
  <si>
    <t>印西</t>
  </si>
  <si>
    <t>印西市立印西中学校</t>
  </si>
  <si>
    <t>船穂</t>
  </si>
  <si>
    <t>印西市立船穂中学校</t>
  </si>
  <si>
    <t>木刈</t>
  </si>
  <si>
    <t>印西市立木刈中学校</t>
  </si>
  <si>
    <t>印西市立小林中学校</t>
  </si>
  <si>
    <t>原山</t>
  </si>
  <si>
    <t>印西市立原山中学校</t>
  </si>
  <si>
    <t>西の原</t>
  </si>
  <si>
    <t>印西市立西の原中学校</t>
  </si>
  <si>
    <t>白井市立白井中学校</t>
  </si>
  <si>
    <t>大山口</t>
  </si>
  <si>
    <t>白井市立大山口中学校</t>
  </si>
  <si>
    <t>南山</t>
  </si>
  <si>
    <t>白井市立南山中学校</t>
  </si>
  <si>
    <t>七次台</t>
  </si>
  <si>
    <t>白井市立七次台中学校</t>
  </si>
  <si>
    <t>桜台</t>
  </si>
  <si>
    <t>白井市立桜台中学校</t>
  </si>
  <si>
    <t>富里</t>
  </si>
  <si>
    <t>富里市立富里中学校</t>
  </si>
  <si>
    <t>富里北</t>
  </si>
  <si>
    <t>富里市立富里北中学校</t>
  </si>
  <si>
    <t>富里南</t>
  </si>
  <si>
    <t>富里市立富里南中学校</t>
  </si>
  <si>
    <t>酒々井</t>
  </si>
  <si>
    <t>酒々井町立酒々井中学校</t>
  </si>
  <si>
    <t>印旛村立印旛中学校</t>
  </si>
  <si>
    <t>本埜</t>
  </si>
  <si>
    <t>本埜村立本埜中学校</t>
  </si>
  <si>
    <t>滝野</t>
  </si>
  <si>
    <t>本埜村立滝野中学校</t>
  </si>
  <si>
    <t>栄</t>
  </si>
  <si>
    <t>栄町立栄中学校</t>
  </si>
  <si>
    <t>栄東</t>
  </si>
  <si>
    <t>栄町立栄東中学校</t>
  </si>
  <si>
    <t>成田高付属</t>
  </si>
  <si>
    <t>成田高等学校付属中学校</t>
  </si>
  <si>
    <t>佐原</t>
  </si>
  <si>
    <t>香取市立佐原中学校</t>
  </si>
  <si>
    <t>佐原三</t>
  </si>
  <si>
    <t>香取市立佐原第三中学校</t>
  </si>
  <si>
    <t>佐原五</t>
  </si>
  <si>
    <t>香取市立佐原第五中学校</t>
  </si>
  <si>
    <t>新島</t>
  </si>
  <si>
    <t>香取市立新島中学校</t>
  </si>
  <si>
    <t>香取市立香取中学校</t>
  </si>
  <si>
    <t>栗源</t>
  </si>
  <si>
    <t>香取市立栗源中学校</t>
  </si>
  <si>
    <t>小見川</t>
  </si>
  <si>
    <t>香取市立小見川中学校</t>
  </si>
  <si>
    <t>香取市立山田中学校</t>
  </si>
  <si>
    <t>神崎</t>
  </si>
  <si>
    <t>神崎町立神崎中学校</t>
  </si>
  <si>
    <t>多古</t>
  </si>
  <si>
    <t>多古町立多古中学校</t>
  </si>
  <si>
    <t>東庄</t>
  </si>
  <si>
    <t>東庄町立東庄中学校</t>
  </si>
  <si>
    <t>東総</t>
  </si>
  <si>
    <t>銚子一</t>
  </si>
  <si>
    <t>銚子市立第一中学校</t>
  </si>
  <si>
    <t>銚子二</t>
  </si>
  <si>
    <t>銚子市立第二中学校</t>
  </si>
  <si>
    <t>銚子三</t>
  </si>
  <si>
    <t>銚子市立第三中学校</t>
  </si>
  <si>
    <t>銚子</t>
    <phoneticPr fontId="1"/>
  </si>
  <si>
    <t>銚子市立銚子中学校</t>
  </si>
  <si>
    <t>銚子西</t>
    <rPh sb="2" eb="3">
      <t>ニシ</t>
    </rPh>
    <phoneticPr fontId="1"/>
  </si>
  <si>
    <t>銚子市立銚子西中学校</t>
  </si>
  <si>
    <t>旭一</t>
  </si>
  <si>
    <t>旭市立第一中学校</t>
  </si>
  <si>
    <t>旭二</t>
  </si>
  <si>
    <t>旭市立第二中学校</t>
  </si>
  <si>
    <t>海上</t>
  </si>
  <si>
    <t>旭市立海上中学校</t>
  </si>
  <si>
    <t>飯岡</t>
  </si>
  <si>
    <t>旭市立飯岡中学校</t>
  </si>
  <si>
    <t>干潟</t>
  </si>
  <si>
    <t>旭市立干潟中学校</t>
  </si>
  <si>
    <t>匝瑳八日市場一</t>
  </si>
  <si>
    <t>匝瑳市立八日市場第一中学校</t>
  </si>
  <si>
    <t>匝瑳八日市場二</t>
  </si>
  <si>
    <t>匝瑳市立八日市場第二中学校</t>
  </si>
  <si>
    <t>野栄</t>
  </si>
  <si>
    <t>匝瑳市立野栄中学校</t>
  </si>
  <si>
    <t>山武</t>
  </si>
  <si>
    <t>東金</t>
  </si>
  <si>
    <t>東金市立東金中学校</t>
  </si>
  <si>
    <t>東金東</t>
  </si>
  <si>
    <t>東金市立東中学校</t>
  </si>
  <si>
    <t>東金西</t>
  </si>
  <si>
    <t>東金市立西中学校</t>
  </si>
  <si>
    <t>東金北</t>
  </si>
  <si>
    <t>東金市立北中学校</t>
  </si>
  <si>
    <t>大網</t>
  </si>
  <si>
    <t>大網白里町立大網中学校</t>
  </si>
  <si>
    <t>白里</t>
  </si>
  <si>
    <t>大網白里町立白里中学校</t>
  </si>
  <si>
    <t>増穂</t>
  </si>
  <si>
    <t>大網白里町立増穂中学校</t>
  </si>
  <si>
    <t>九十九里</t>
  </si>
  <si>
    <t>九十九里町立九十九里中学校</t>
  </si>
  <si>
    <t>成東</t>
  </si>
  <si>
    <t>山武市立成東中学校</t>
  </si>
  <si>
    <t>山武東</t>
  </si>
  <si>
    <t>山武市立成東東中学校</t>
  </si>
  <si>
    <t>山武市立山武中学校</t>
  </si>
  <si>
    <t>山武南</t>
  </si>
  <si>
    <t>山武市立山武南中学校</t>
  </si>
  <si>
    <t>蓮沼</t>
  </si>
  <si>
    <t>山武市立蓮沼中学校</t>
  </si>
  <si>
    <t>松尾</t>
  </si>
  <si>
    <t>山武市立松尾中学校</t>
  </si>
  <si>
    <t>横芝</t>
  </si>
  <si>
    <t>横芝光町立横芝中学校</t>
  </si>
  <si>
    <t>光</t>
  </si>
  <si>
    <t>横芝光町立光中学校</t>
  </si>
  <si>
    <t>芝山</t>
  </si>
  <si>
    <t>芝山町立芝山中学校</t>
  </si>
  <si>
    <t>長生</t>
  </si>
  <si>
    <t>茂原東</t>
  </si>
  <si>
    <t>茂原市立東中学校</t>
  </si>
  <si>
    <t>富士見</t>
  </si>
  <si>
    <t>茂原市立富士見中学校</t>
  </si>
  <si>
    <t>茂原</t>
  </si>
  <si>
    <t>茂原市立茂原中学校</t>
  </si>
  <si>
    <t>茂原南</t>
  </si>
  <si>
    <t>茂原市立南中学校</t>
  </si>
  <si>
    <t>本納</t>
  </si>
  <si>
    <t>茂原市立本納中学校</t>
  </si>
  <si>
    <t>早野</t>
  </si>
  <si>
    <t>茂原市立早野中学校</t>
  </si>
  <si>
    <t>西陵</t>
  </si>
  <si>
    <t>茂原市立西陵中学校</t>
  </si>
  <si>
    <t>一宮</t>
  </si>
  <si>
    <t>一宮町立一宮中学校</t>
  </si>
  <si>
    <t>白子</t>
  </si>
  <si>
    <t>白子町立白子中学校</t>
  </si>
  <si>
    <t>長柄</t>
  </si>
  <si>
    <t>長柄町立長柄中学校</t>
  </si>
  <si>
    <t>長南</t>
  </si>
  <si>
    <t>長南町立長南中学校</t>
  </si>
  <si>
    <t>睦沢</t>
  </si>
  <si>
    <t>睦沢町立睦沢中学校</t>
  </si>
  <si>
    <t>長生村立長生中学校</t>
  </si>
  <si>
    <t>夷隅</t>
  </si>
  <si>
    <t>勝浦北</t>
  </si>
  <si>
    <t>勝浦市立北中学校</t>
  </si>
  <si>
    <t>興津</t>
  </si>
  <si>
    <t>勝浦市立興津中学校</t>
  </si>
  <si>
    <t>勝浦</t>
  </si>
  <si>
    <t>勝浦市立勝浦中学校</t>
  </si>
  <si>
    <t>大多喜西</t>
  </si>
  <si>
    <t>大多喜町立西中学校</t>
  </si>
  <si>
    <t>大多喜</t>
  </si>
  <si>
    <t>大多喜町立大多喜中学校</t>
  </si>
  <si>
    <t>国吉</t>
  </si>
  <si>
    <t>いすみ市立国吉中学校</t>
  </si>
  <si>
    <t>いすみ市立大原中学校</t>
  </si>
  <si>
    <t>岬</t>
  </si>
  <si>
    <t>いすみ市立岬中学校</t>
  </si>
  <si>
    <t>御宿</t>
  </si>
  <si>
    <t>御宿町立御宿中学校</t>
  </si>
  <si>
    <t>安房</t>
  </si>
  <si>
    <t>白浜</t>
  </si>
  <si>
    <t>南房総市立白浜中学校</t>
  </si>
  <si>
    <t>千倉</t>
  </si>
  <si>
    <t>南房総市立千倉中学校</t>
  </si>
  <si>
    <t>丸山</t>
  </si>
  <si>
    <t>南房総市立丸山中学校</t>
  </si>
  <si>
    <t>南房総市立和田中学校</t>
  </si>
  <si>
    <t>江見</t>
  </si>
  <si>
    <t>鴨川市立江見中学校</t>
  </si>
  <si>
    <t>鴨川</t>
  </si>
  <si>
    <t>鴨川市立鴨川中学校</t>
  </si>
  <si>
    <t>長狭</t>
  </si>
  <si>
    <t>鴨川市立長狭中学校</t>
  </si>
  <si>
    <t>安房東</t>
  </si>
  <si>
    <t>鴨川市立安房東中学校</t>
  </si>
  <si>
    <t>館山一</t>
  </si>
  <si>
    <t>館山市立第一中学校</t>
  </si>
  <si>
    <t>館山二</t>
  </si>
  <si>
    <t>館山市立第二中学校</t>
  </si>
  <si>
    <t>館山三</t>
  </si>
  <si>
    <t>館山市立第三中学校</t>
  </si>
  <si>
    <t>房南</t>
  </si>
  <si>
    <t>館山市立房南中学校</t>
  </si>
  <si>
    <t>鋸南</t>
  </si>
  <si>
    <t>鋸南町立鋸南中学校</t>
  </si>
  <si>
    <t>富山</t>
  </si>
  <si>
    <t>南房総市立富山中学校</t>
  </si>
  <si>
    <t>富浦</t>
  </si>
  <si>
    <t>南房総市立富浦中学校</t>
  </si>
  <si>
    <t>三芳</t>
  </si>
  <si>
    <t>南房総市立三芳中学校</t>
  </si>
  <si>
    <t>君津</t>
  </si>
  <si>
    <t>君津市立君津中学校</t>
  </si>
  <si>
    <t>八重原</t>
  </si>
  <si>
    <t>君津市立八重原中学校</t>
  </si>
  <si>
    <t>周西</t>
  </si>
  <si>
    <t>君津市立周西中学校</t>
  </si>
  <si>
    <t>周西南</t>
  </si>
  <si>
    <t>君津市立周西南中学校</t>
  </si>
  <si>
    <t>周南</t>
  </si>
  <si>
    <t>君津市立周南中学校</t>
  </si>
  <si>
    <t>小糸</t>
  </si>
  <si>
    <t>君津市立小糸中学校</t>
  </si>
  <si>
    <t>清和</t>
  </si>
  <si>
    <t>君津市立清和中学校</t>
  </si>
  <si>
    <t>小櫃</t>
  </si>
  <si>
    <t>君津市立小櫃中学校</t>
  </si>
  <si>
    <t>久留里</t>
  </si>
  <si>
    <t>君津市立久留里中学校</t>
  </si>
  <si>
    <t>松丘</t>
  </si>
  <si>
    <t>君津市立松丘中学校</t>
  </si>
  <si>
    <t>亀山</t>
  </si>
  <si>
    <t>君津市立亀山中学校</t>
  </si>
  <si>
    <t>千葉国際</t>
  </si>
  <si>
    <t>千葉国際中学校</t>
  </si>
  <si>
    <t>富津</t>
  </si>
  <si>
    <t>富津市立富津中学校</t>
  </si>
  <si>
    <t>大貫</t>
  </si>
  <si>
    <t>富津市立大貫中学校</t>
  </si>
  <si>
    <t>佐貫</t>
  </si>
  <si>
    <t>富津市立佐貫中学校</t>
  </si>
  <si>
    <t>天羽</t>
  </si>
  <si>
    <t>富津市立天羽中学校</t>
  </si>
  <si>
    <t>天羽東</t>
  </si>
  <si>
    <t>富津市立天羽東中学校</t>
  </si>
  <si>
    <t>木・袖</t>
  </si>
  <si>
    <t>木更津一</t>
  </si>
  <si>
    <t>木更津市立木更津第一中学校</t>
  </si>
  <si>
    <t>木更津二</t>
  </si>
  <si>
    <t>木更津市立木更津第二中学校</t>
  </si>
  <si>
    <t>木更津三</t>
  </si>
  <si>
    <t>木更津市立木更津第三中学校</t>
  </si>
  <si>
    <t>岩根</t>
  </si>
  <si>
    <t>木更津市立岩根中学校</t>
  </si>
  <si>
    <t>鎌足</t>
  </si>
  <si>
    <t>木更津市立鎌足中学校</t>
  </si>
  <si>
    <t>金田</t>
  </si>
  <si>
    <t>木更津市立金田中学校</t>
  </si>
  <si>
    <t>中郷</t>
  </si>
  <si>
    <t>木更津市立中郷中学校</t>
  </si>
  <si>
    <t>富来田</t>
  </si>
  <si>
    <t>木更津市立富来田中学校</t>
  </si>
  <si>
    <t>太田</t>
  </si>
  <si>
    <t>木更津市立太田中学校</t>
  </si>
  <si>
    <t>畑沢</t>
  </si>
  <si>
    <t>木更津市立畑沢中学校</t>
  </si>
  <si>
    <t>岩根西</t>
  </si>
  <si>
    <t>木更津市立岩根西中学校</t>
  </si>
  <si>
    <t>波岡</t>
  </si>
  <si>
    <t>木更津市立波岡中学校</t>
  </si>
  <si>
    <t>清川</t>
  </si>
  <si>
    <t>木更津市立清川中学校</t>
  </si>
  <si>
    <t>志学館</t>
  </si>
  <si>
    <t>志学館中学校</t>
  </si>
  <si>
    <t>暁星国際</t>
  </si>
  <si>
    <t>暁星国際中学校</t>
  </si>
  <si>
    <t>昭和</t>
  </si>
  <si>
    <t>袖ケ浦市立昭和中学校</t>
  </si>
  <si>
    <t>長浦</t>
  </si>
  <si>
    <t>袖ケ浦市立長浦中学校</t>
  </si>
  <si>
    <t>根形</t>
  </si>
  <si>
    <t>袖ケ浦市立根形中学校</t>
  </si>
  <si>
    <t>平川</t>
  </si>
  <si>
    <t>袖ケ浦市立平川中学校</t>
  </si>
  <si>
    <t>蔵波</t>
  </si>
  <si>
    <t>袖ケ浦市立蔵波中学校</t>
  </si>
  <si>
    <t>市原</t>
  </si>
  <si>
    <t>八幡</t>
  </si>
  <si>
    <t>市原市立八幡中学校</t>
  </si>
  <si>
    <t>菊間</t>
  </si>
  <si>
    <t>市原市立菊間中学校</t>
  </si>
  <si>
    <t>市原市立市原中学校</t>
  </si>
  <si>
    <t>五井</t>
  </si>
  <si>
    <t>市原市立五井中学校</t>
  </si>
  <si>
    <t>東海</t>
  </si>
  <si>
    <t>市原市立東海中学校</t>
  </si>
  <si>
    <t>姉崎</t>
  </si>
  <si>
    <t>市原市立姉崎中学校</t>
  </si>
  <si>
    <t>三和</t>
  </si>
  <si>
    <t>市原市立三和中学校</t>
  </si>
  <si>
    <t>湿津</t>
  </si>
  <si>
    <t>市原市立湿津中学校</t>
  </si>
  <si>
    <t>市東</t>
  </si>
  <si>
    <t>市原市立市東中学校</t>
  </si>
  <si>
    <t>辰巳台</t>
  </si>
  <si>
    <t>市原市立辰巳台中学校</t>
  </si>
  <si>
    <t>加茂</t>
  </si>
  <si>
    <t>市原市立加茂中学校</t>
  </si>
  <si>
    <t>南総</t>
  </si>
  <si>
    <t>市原市立南総中学校</t>
  </si>
  <si>
    <t>若葉</t>
  </si>
  <si>
    <t>市原市立若葉中学校</t>
  </si>
  <si>
    <t>有秋</t>
  </si>
  <si>
    <t>市原市立有秋中学校</t>
  </si>
  <si>
    <t>八幡東</t>
  </si>
  <si>
    <t>市原市立八幡東中学校</t>
  </si>
  <si>
    <t>国分寺台</t>
  </si>
  <si>
    <t>市原市立国分寺台中学校</t>
  </si>
  <si>
    <t>姉崎東</t>
  </si>
  <si>
    <t>市原市立姉崎東中学校</t>
  </si>
  <si>
    <t>双葉</t>
  </si>
  <si>
    <t>市原市立双葉中学校</t>
  </si>
  <si>
    <t>千種</t>
  </si>
  <si>
    <t>市原市立千種中学校</t>
  </si>
  <si>
    <t>国分寺台西</t>
  </si>
  <si>
    <t>市原市立国分寺台西中学校</t>
  </si>
  <si>
    <t>ちはら台南</t>
  </si>
  <si>
    <t>市原市立ちはら台南中学校</t>
  </si>
  <si>
    <t>千葉1</t>
  </si>
  <si>
    <t>千葉2</t>
  </si>
  <si>
    <t>千葉3</t>
  </si>
  <si>
    <t>千葉4</t>
  </si>
  <si>
    <t>千葉5</t>
  </si>
  <si>
    <t>千葉6</t>
  </si>
  <si>
    <t>千葉7</t>
  </si>
  <si>
    <t>千葉8</t>
  </si>
  <si>
    <t>千葉9</t>
  </si>
  <si>
    <t>千葉10</t>
  </si>
  <si>
    <t>千葉11</t>
  </si>
  <si>
    <t>千葉12</t>
  </si>
  <si>
    <t>千葉13</t>
  </si>
  <si>
    <t>千葉14</t>
  </si>
  <si>
    <t>千葉15</t>
  </si>
  <si>
    <t>千葉16</t>
  </si>
  <si>
    <t>千葉17</t>
  </si>
  <si>
    <t>千葉18</t>
  </si>
  <si>
    <t>千葉19</t>
  </si>
  <si>
    <t>千葉20</t>
  </si>
  <si>
    <t>千葉21</t>
  </si>
  <si>
    <t>千葉22</t>
  </si>
  <si>
    <t>千葉23</t>
  </si>
  <si>
    <t>千葉24</t>
  </si>
  <si>
    <t>千葉25</t>
  </si>
  <si>
    <t>千葉26</t>
  </si>
  <si>
    <t>千葉27</t>
  </si>
  <si>
    <t>千葉28</t>
  </si>
  <si>
    <t>千葉29</t>
  </si>
  <si>
    <t>千葉30</t>
  </si>
  <si>
    <t>千葉31</t>
  </si>
  <si>
    <t>千葉32</t>
  </si>
  <si>
    <t>千葉33</t>
  </si>
  <si>
    <t>千葉34</t>
  </si>
  <si>
    <t>千葉35</t>
  </si>
  <si>
    <t>千葉36</t>
  </si>
  <si>
    <t>千葉37</t>
  </si>
  <si>
    <t>千葉38</t>
  </si>
  <si>
    <t>千葉39</t>
  </si>
  <si>
    <t>千葉40</t>
  </si>
  <si>
    <t>千葉41</t>
  </si>
  <si>
    <t>千葉42</t>
  </si>
  <si>
    <t>千葉43</t>
  </si>
  <si>
    <t>千葉44</t>
  </si>
  <si>
    <t>千葉45</t>
  </si>
  <si>
    <t>千葉46</t>
  </si>
  <si>
    <t>千葉47</t>
  </si>
  <si>
    <t>千葉48</t>
  </si>
  <si>
    <t>千葉49</t>
  </si>
  <si>
    <t>千葉50</t>
  </si>
  <si>
    <t>千葉51</t>
  </si>
  <si>
    <t>千葉52</t>
  </si>
  <si>
    <t>千葉53</t>
  </si>
  <si>
    <t>千葉54</t>
  </si>
  <si>
    <t>千葉55</t>
  </si>
  <si>
    <t>千葉56</t>
  </si>
  <si>
    <t>千葉57</t>
  </si>
  <si>
    <t>千葉58</t>
  </si>
  <si>
    <t>千葉59</t>
  </si>
  <si>
    <t>千葉60</t>
  </si>
  <si>
    <t>千葉61</t>
  </si>
  <si>
    <t>市川浦安1</t>
  </si>
  <si>
    <t>市川浦安2</t>
  </si>
  <si>
    <t>市川浦安3</t>
  </si>
  <si>
    <t>市川浦安4</t>
  </si>
  <si>
    <t>市川浦安5</t>
  </si>
  <si>
    <t>市川浦安6</t>
  </si>
  <si>
    <t>市川浦安7</t>
  </si>
  <si>
    <t>市川浦安8</t>
  </si>
  <si>
    <t>市川浦安9</t>
  </si>
  <si>
    <t>市川浦安10</t>
  </si>
  <si>
    <t>市川浦安11</t>
  </si>
  <si>
    <t>市川浦安12</t>
  </si>
  <si>
    <t>市川浦安13</t>
  </si>
  <si>
    <t>市川浦安14</t>
  </si>
  <si>
    <t>市川浦安15</t>
  </si>
  <si>
    <t>市川浦安16</t>
  </si>
  <si>
    <t>市川浦安17</t>
  </si>
  <si>
    <t>市川浦安18</t>
  </si>
  <si>
    <t>市川浦安19</t>
  </si>
  <si>
    <t>市川浦安20</t>
  </si>
  <si>
    <t>市川浦安21</t>
  </si>
  <si>
    <t>市川浦安22</t>
  </si>
  <si>
    <t>市川浦安23</t>
  </si>
  <si>
    <t>市川浦安24</t>
  </si>
  <si>
    <t>市川浦安25</t>
  </si>
  <si>
    <t>市川浦安26</t>
  </si>
  <si>
    <t>市川浦安27</t>
  </si>
  <si>
    <t>市川浦安28</t>
  </si>
  <si>
    <t>市川浦安29</t>
  </si>
  <si>
    <t>市川浦安30</t>
  </si>
  <si>
    <t>市川浦安31</t>
  </si>
  <si>
    <t>市川浦安32</t>
  </si>
  <si>
    <t>市川浦安33</t>
  </si>
  <si>
    <t>市川浦安34</t>
  </si>
  <si>
    <t>松戸1</t>
  </si>
  <si>
    <t>松戸2</t>
  </si>
  <si>
    <t>松戸3</t>
  </si>
  <si>
    <t>松戸4</t>
  </si>
  <si>
    <t>松戸5</t>
  </si>
  <si>
    <t>松戸6</t>
  </si>
  <si>
    <t>松戸7</t>
  </si>
  <si>
    <t>松戸8</t>
  </si>
  <si>
    <t>松戸9</t>
  </si>
  <si>
    <t>松戸10</t>
  </si>
  <si>
    <t>松戸11</t>
  </si>
  <si>
    <t>松戸12</t>
  </si>
  <si>
    <t>松戸13</t>
  </si>
  <si>
    <t>松戸14</t>
  </si>
  <si>
    <t>松戸15</t>
  </si>
  <si>
    <t>松戸16</t>
  </si>
  <si>
    <t>松戸17</t>
  </si>
  <si>
    <t>松戸18</t>
  </si>
  <si>
    <t>松戸19</t>
  </si>
  <si>
    <t>松戸20</t>
  </si>
  <si>
    <t>松戸21</t>
  </si>
  <si>
    <t>松戸22</t>
  </si>
  <si>
    <t>柏1</t>
  </si>
  <si>
    <t>柏2</t>
  </si>
  <si>
    <t>柏3</t>
  </si>
  <si>
    <t>柏4</t>
  </si>
  <si>
    <t>柏5</t>
  </si>
  <si>
    <t>柏6</t>
  </si>
  <si>
    <t>柏7</t>
  </si>
  <si>
    <t>柏8</t>
  </si>
  <si>
    <t>柏9</t>
  </si>
  <si>
    <t>柏10</t>
  </si>
  <si>
    <t>柏11</t>
  </si>
  <si>
    <t>柏12</t>
  </si>
  <si>
    <t>柏13</t>
  </si>
  <si>
    <t>柏14</t>
  </si>
  <si>
    <t>柏15</t>
  </si>
  <si>
    <t>柏16</t>
  </si>
  <si>
    <t>柏17</t>
  </si>
  <si>
    <t>柏18</t>
  </si>
  <si>
    <t>柏19</t>
  </si>
  <si>
    <t>柏20</t>
  </si>
  <si>
    <t>柏21</t>
  </si>
  <si>
    <t>葛南1</t>
  </si>
  <si>
    <t>葛南2</t>
  </si>
  <si>
    <t>葛南3</t>
  </si>
  <si>
    <t>葛南4</t>
  </si>
  <si>
    <t>葛南5</t>
  </si>
  <si>
    <t>葛南6</t>
  </si>
  <si>
    <t>葛南7</t>
  </si>
  <si>
    <t>葛南8</t>
  </si>
  <si>
    <t>葛南9</t>
  </si>
  <si>
    <t>葛南10</t>
  </si>
  <si>
    <t>葛南11</t>
  </si>
  <si>
    <t>葛北1</t>
  </si>
  <si>
    <t>葛北2</t>
  </si>
  <si>
    <t>葛北3</t>
  </si>
  <si>
    <t>葛北4</t>
  </si>
  <si>
    <t>葛北5</t>
  </si>
  <si>
    <t>葛北6</t>
  </si>
  <si>
    <t>葛北7</t>
  </si>
  <si>
    <t>葛北8</t>
  </si>
  <si>
    <t>葛北9</t>
  </si>
  <si>
    <t>葛北10</t>
  </si>
  <si>
    <t>葛北11</t>
  </si>
  <si>
    <t>葛北12</t>
  </si>
  <si>
    <t>葛北13</t>
  </si>
  <si>
    <t>葛北14</t>
  </si>
  <si>
    <t>葛北15</t>
  </si>
  <si>
    <t>葛北16</t>
  </si>
  <si>
    <t>葛北17</t>
  </si>
  <si>
    <t>葛北18</t>
  </si>
  <si>
    <t>葛北19</t>
  </si>
  <si>
    <t>葛北20</t>
  </si>
  <si>
    <t>葛北21</t>
  </si>
  <si>
    <t>印旛1</t>
  </si>
  <si>
    <t>印旛2</t>
  </si>
  <si>
    <t>印旛3</t>
  </si>
  <si>
    <t>印旛4</t>
  </si>
  <si>
    <t>印旛5</t>
  </si>
  <si>
    <t>印旛6</t>
  </si>
  <si>
    <t>印旛7</t>
  </si>
  <si>
    <t>印旛8</t>
  </si>
  <si>
    <t>印旛9</t>
  </si>
  <si>
    <t>印旛10</t>
  </si>
  <si>
    <t>印旛11</t>
  </si>
  <si>
    <t>印旛12</t>
  </si>
  <si>
    <t>印旛13</t>
  </si>
  <si>
    <t>印旛14</t>
  </si>
  <si>
    <t>印旛15</t>
  </si>
  <si>
    <t>印旛16</t>
  </si>
  <si>
    <t>印旛17</t>
  </si>
  <si>
    <t>印旛18</t>
  </si>
  <si>
    <t>印旛19</t>
  </si>
  <si>
    <t>印旛20</t>
  </si>
  <si>
    <t>印旛21</t>
  </si>
  <si>
    <t>印旛22</t>
  </si>
  <si>
    <t>印旛23</t>
  </si>
  <si>
    <t>印旛24</t>
  </si>
  <si>
    <t>印旛25</t>
  </si>
  <si>
    <t>印旛26</t>
  </si>
  <si>
    <t>印旛27</t>
  </si>
  <si>
    <t>印旛28</t>
  </si>
  <si>
    <t>印旛29</t>
  </si>
  <si>
    <t>印旛30</t>
  </si>
  <si>
    <t>印旛31</t>
  </si>
  <si>
    <t>印旛32</t>
  </si>
  <si>
    <t>印旛33</t>
  </si>
  <si>
    <t>印旛34</t>
  </si>
  <si>
    <t>印旛35</t>
  </si>
  <si>
    <t>印旛36</t>
  </si>
  <si>
    <t>印旛37</t>
  </si>
  <si>
    <t>印旛38</t>
  </si>
  <si>
    <t>印旛39</t>
  </si>
  <si>
    <t>印旛40</t>
  </si>
  <si>
    <t>印旛41</t>
  </si>
  <si>
    <t>印旛42</t>
  </si>
  <si>
    <t>印旛43</t>
  </si>
  <si>
    <t>印旛44</t>
  </si>
  <si>
    <t>印旛45</t>
  </si>
  <si>
    <t>印旛46</t>
  </si>
  <si>
    <t>印旛47</t>
  </si>
  <si>
    <t>印旛48</t>
  </si>
  <si>
    <t>印旛49</t>
  </si>
  <si>
    <t>印旛50</t>
  </si>
  <si>
    <t>香取1</t>
  </si>
  <si>
    <t>香取2</t>
  </si>
  <si>
    <t>香取3</t>
  </si>
  <si>
    <t>香取4</t>
  </si>
  <si>
    <t>香取5</t>
  </si>
  <si>
    <t>香取6</t>
  </si>
  <si>
    <t>香取7</t>
  </si>
  <si>
    <t>香取8</t>
  </si>
  <si>
    <t>香取9</t>
  </si>
  <si>
    <t>香取10</t>
  </si>
  <si>
    <t>香取11</t>
  </si>
  <si>
    <t>東総1</t>
  </si>
  <si>
    <t>東総2</t>
  </si>
  <si>
    <t>東総3</t>
  </si>
  <si>
    <t>東総4</t>
  </si>
  <si>
    <t>東総5</t>
  </si>
  <si>
    <t>東総6</t>
  </si>
  <si>
    <t>東総7</t>
  </si>
  <si>
    <t>東総8</t>
  </si>
  <si>
    <t>東総9</t>
  </si>
  <si>
    <t>東総10</t>
  </si>
  <si>
    <t>東総11</t>
  </si>
  <si>
    <t>東総12</t>
  </si>
  <si>
    <t>東総13</t>
  </si>
  <si>
    <t>山武1</t>
  </si>
  <si>
    <t>山武2</t>
  </si>
  <si>
    <t>山武3</t>
  </si>
  <si>
    <t>山武4</t>
  </si>
  <si>
    <t>山武5</t>
  </si>
  <si>
    <t>山武6</t>
  </si>
  <si>
    <t>山武7</t>
  </si>
  <si>
    <t>山武8</t>
  </si>
  <si>
    <t>山武9</t>
  </si>
  <si>
    <t>山武10</t>
  </si>
  <si>
    <t>山武11</t>
  </si>
  <si>
    <t>山武12</t>
  </si>
  <si>
    <t>山武13</t>
  </si>
  <si>
    <t>山武14</t>
  </si>
  <si>
    <t>山武15</t>
  </si>
  <si>
    <t>山武16</t>
  </si>
  <si>
    <t>山武17</t>
  </si>
  <si>
    <t>長生1</t>
  </si>
  <si>
    <t>長生2</t>
  </si>
  <si>
    <t>長生3</t>
  </si>
  <si>
    <t>長生4</t>
  </si>
  <si>
    <t>長生5</t>
  </si>
  <si>
    <t>長生6</t>
  </si>
  <si>
    <t>長生7</t>
  </si>
  <si>
    <t>長生8</t>
  </si>
  <si>
    <t>長生9</t>
  </si>
  <si>
    <t>長生10</t>
  </si>
  <si>
    <t>長生11</t>
  </si>
  <si>
    <t>長生12</t>
  </si>
  <si>
    <t>長生13</t>
  </si>
  <si>
    <t>夷隅1</t>
  </si>
  <si>
    <t>夷隅2</t>
  </si>
  <si>
    <t>夷隅3</t>
  </si>
  <si>
    <t>夷隅4</t>
  </si>
  <si>
    <t>夷隅5</t>
  </si>
  <si>
    <t>夷隅6</t>
  </si>
  <si>
    <t>夷隅7</t>
  </si>
  <si>
    <t>夷隅8</t>
  </si>
  <si>
    <t>夷隅9</t>
  </si>
  <si>
    <t>安房1</t>
  </si>
  <si>
    <t>安房2</t>
  </si>
  <si>
    <t>安房3</t>
  </si>
  <si>
    <t>安房4</t>
  </si>
  <si>
    <t>安房5</t>
  </si>
  <si>
    <t>安房6</t>
  </si>
  <si>
    <t>安房7</t>
  </si>
  <si>
    <t>安房8</t>
  </si>
  <si>
    <t>安房9</t>
  </si>
  <si>
    <t>安房10</t>
  </si>
  <si>
    <t>安房11</t>
  </si>
  <si>
    <t>安房12</t>
  </si>
  <si>
    <t>安房13</t>
  </si>
  <si>
    <t>安房14</t>
  </si>
  <si>
    <t>安房15</t>
  </si>
  <si>
    <t>安房16</t>
  </si>
  <si>
    <t>君津1</t>
  </si>
  <si>
    <t>君津2</t>
  </si>
  <si>
    <t>君津3</t>
  </si>
  <si>
    <t>君津4</t>
  </si>
  <si>
    <t>君津5</t>
  </si>
  <si>
    <t>君津6</t>
  </si>
  <si>
    <t>君津7</t>
  </si>
  <si>
    <t>君津8</t>
  </si>
  <si>
    <t>君津9</t>
  </si>
  <si>
    <t>君津10</t>
  </si>
  <si>
    <t>君津11</t>
  </si>
  <si>
    <t>君津12</t>
  </si>
  <si>
    <t>君津13</t>
  </si>
  <si>
    <t>君津14</t>
  </si>
  <si>
    <t>君津15</t>
  </si>
  <si>
    <t>君津16</t>
  </si>
  <si>
    <t>君津17</t>
  </si>
  <si>
    <t>木・袖1</t>
  </si>
  <si>
    <t>木・袖2</t>
  </si>
  <si>
    <t>木・袖3</t>
  </si>
  <si>
    <t>木・袖4</t>
  </si>
  <si>
    <t>木・袖5</t>
  </si>
  <si>
    <t>木・袖6</t>
  </si>
  <si>
    <t>木・袖7</t>
  </si>
  <si>
    <t>木・袖8</t>
  </si>
  <si>
    <t>木・袖9</t>
  </si>
  <si>
    <t>木・袖10</t>
  </si>
  <si>
    <t>木・袖11</t>
  </si>
  <si>
    <t>木・袖12</t>
  </si>
  <si>
    <t>木・袖13</t>
  </si>
  <si>
    <t>木・袖14</t>
  </si>
  <si>
    <t>木・袖15</t>
  </si>
  <si>
    <t>木・袖16</t>
  </si>
  <si>
    <t>木・袖17</t>
  </si>
  <si>
    <t>木・袖18</t>
  </si>
  <si>
    <t>木・袖19</t>
  </si>
  <si>
    <t>木・袖20</t>
  </si>
  <si>
    <t>市原1</t>
  </si>
  <si>
    <t>市原2</t>
  </si>
  <si>
    <t>市原3</t>
  </si>
  <si>
    <t>市原4</t>
  </si>
  <si>
    <t>市原5</t>
  </si>
  <si>
    <t>市原6</t>
  </si>
  <si>
    <t>市原7</t>
  </si>
  <si>
    <t>市原8</t>
  </si>
  <si>
    <t>市原9</t>
  </si>
  <si>
    <t>市原10</t>
  </si>
  <si>
    <t>市原11</t>
  </si>
  <si>
    <t>市原12</t>
  </si>
  <si>
    <t>市原13</t>
  </si>
  <si>
    <t>市原14</t>
  </si>
  <si>
    <t>市原15</t>
  </si>
  <si>
    <t>市原16</t>
  </si>
  <si>
    <t>市原17</t>
  </si>
  <si>
    <t>市原18</t>
  </si>
  <si>
    <t>市原19</t>
  </si>
  <si>
    <t>市原20</t>
  </si>
  <si>
    <t>市原21</t>
  </si>
  <si>
    <t>四種競技</t>
    <rPh sb="0" eb="2">
      <t>ヨンシュ</t>
    </rPh>
    <rPh sb="2" eb="4">
      <t>キョウギ</t>
    </rPh>
    <phoneticPr fontId="1"/>
  </si>
  <si>
    <t>市民1年100ｍ</t>
    <rPh sb="0" eb="2">
      <t>シミン</t>
    </rPh>
    <rPh sb="3" eb="4">
      <t>ネン</t>
    </rPh>
    <phoneticPr fontId="1"/>
  </si>
  <si>
    <t>市民1年1500ｍ</t>
    <rPh sb="0" eb="2">
      <t>シミン</t>
    </rPh>
    <rPh sb="3" eb="4">
      <t>ネン</t>
    </rPh>
    <phoneticPr fontId="1"/>
  </si>
  <si>
    <t>市民1年800ｍ</t>
    <rPh sb="0" eb="2">
      <t>シミン</t>
    </rPh>
    <rPh sb="3" eb="4">
      <t>ネン</t>
    </rPh>
    <phoneticPr fontId="1"/>
  </si>
  <si>
    <t>略校名</t>
    <rPh sb="0" eb="1">
      <t>ホボ</t>
    </rPh>
    <rPh sb="1" eb="3">
      <t>コウメイ</t>
    </rPh>
    <phoneticPr fontId="1"/>
  </si>
  <si>
    <t>参加費</t>
    <rPh sb="0" eb="3">
      <t>サンカヒ</t>
    </rPh>
    <phoneticPr fontId="1"/>
  </si>
  <si>
    <t>氏名</t>
    <rPh sb="0" eb="2">
      <t>シメイ</t>
    </rPh>
    <phoneticPr fontId="1"/>
  </si>
  <si>
    <t>種目①</t>
    <rPh sb="0" eb="2">
      <t>シュモク</t>
    </rPh>
    <phoneticPr fontId="1"/>
  </si>
  <si>
    <t>記録</t>
    <rPh sb="0" eb="2">
      <t>キロク</t>
    </rPh>
    <phoneticPr fontId="1"/>
  </si>
  <si>
    <t>種目②</t>
    <rPh sb="0" eb="2">
      <t>シュモク</t>
    </rPh>
    <phoneticPr fontId="1"/>
  </si>
  <si>
    <t>大会参加申込一覧表</t>
  </si>
  <si>
    <t>学校名</t>
  </si>
  <si>
    <t>個人種目数</t>
  </si>
  <si>
    <t>校長名</t>
  </si>
  <si>
    <t>リレーチーム</t>
  </si>
  <si>
    <t>顧問名</t>
  </si>
  <si>
    <t>参加費総額</t>
  </si>
  <si>
    <t>氏　　　名</t>
  </si>
  <si>
    <t>種目 ①</t>
  </si>
  <si>
    <t>種目 ②　　</t>
  </si>
  <si>
    <t>東邦大東邦</t>
    <rPh sb="2" eb="3">
      <t>ダイ</t>
    </rPh>
    <rPh sb="3" eb="5">
      <t>トウホウ</t>
    </rPh>
    <phoneticPr fontId="1"/>
  </si>
  <si>
    <t>東邦大学付属東邦中学校</t>
    <rPh sb="4" eb="6">
      <t>フゾク</t>
    </rPh>
    <phoneticPr fontId="1"/>
  </si>
  <si>
    <t>一覧印刷シートをプリントアウトし、当日提出する。　→　学校受付</t>
    <rPh sb="0" eb="2">
      <t>イチラン</t>
    </rPh>
    <rPh sb="2" eb="4">
      <t>インサツ</t>
    </rPh>
    <rPh sb="17" eb="19">
      <t>トウジツ</t>
    </rPh>
    <rPh sb="19" eb="21">
      <t>テイシュツ</t>
    </rPh>
    <rPh sb="27" eb="29">
      <t>ガッコウ</t>
    </rPh>
    <rPh sb="29" eb="31">
      <t>ウケツケ</t>
    </rPh>
    <phoneticPr fontId="1"/>
  </si>
  <si>
    <t>　※ 印刷プレビューで余白の調整などしてください。</t>
    <rPh sb="3" eb="5">
      <t>インサツ</t>
    </rPh>
    <rPh sb="11" eb="13">
      <t>ヨハク</t>
    </rPh>
    <rPh sb="14" eb="16">
      <t>チョウセイ</t>
    </rPh>
    <phoneticPr fontId="1"/>
  </si>
  <si>
    <t>まず、下の学校名等を打ち込んで下さい。↓</t>
    <rPh sb="3" eb="4">
      <t>シタ</t>
    </rPh>
    <rPh sb="5" eb="8">
      <t>ガッコウメイ</t>
    </rPh>
    <rPh sb="8" eb="9">
      <t>ナド</t>
    </rPh>
    <rPh sb="10" eb="11">
      <t>ウ</t>
    </rPh>
    <rPh sb="12" eb="13">
      <t>コ</t>
    </rPh>
    <rPh sb="15" eb="16">
      <t>クダ</t>
    </rPh>
    <phoneticPr fontId="1"/>
  </si>
  <si>
    <t>登録貼り付け</t>
    <rPh sb="0" eb="2">
      <t>トウロク</t>
    </rPh>
    <rPh sb="2" eb="3">
      <t>ハ</t>
    </rPh>
    <rPh sb="4" eb="5">
      <t>ツ</t>
    </rPh>
    <phoneticPr fontId="1"/>
  </si>
  <si>
    <t>入力</t>
    <rPh sb="0" eb="2">
      <t>ニュウリョク</t>
    </rPh>
    <phoneticPr fontId="1"/>
  </si>
  <si>
    <t>ファイル送信</t>
    <rPh sb="4" eb="6">
      <t>ソウシン</t>
    </rPh>
    <phoneticPr fontId="1"/>
  </si>
  <si>
    <t>一覧表印刷</t>
    <rPh sb="0" eb="3">
      <t>イチランヒョウ</t>
    </rPh>
    <rPh sb="3" eb="5">
      <t>インサツ</t>
    </rPh>
    <phoneticPr fontId="1"/>
  </si>
  <si>
    <t>手順⑥</t>
    <rPh sb="0" eb="2">
      <t>テジュン</t>
    </rPh>
    <phoneticPr fontId="1"/>
  </si>
  <si>
    <t>参加料を振り込む</t>
    <rPh sb="0" eb="3">
      <t>サンカリョウ</t>
    </rPh>
    <rPh sb="4" eb="5">
      <t>フ</t>
    </rPh>
    <rPh sb="6" eb="7">
      <t>コ</t>
    </rPh>
    <phoneticPr fontId="1"/>
  </si>
  <si>
    <t>京葉銀行　津田沼支店</t>
    <rPh sb="0" eb="2">
      <t>ケイヨウ</t>
    </rPh>
    <rPh sb="2" eb="4">
      <t>ギンコウ</t>
    </rPh>
    <rPh sb="5" eb="8">
      <t>ツダヌマ</t>
    </rPh>
    <rPh sb="8" eb="10">
      <t>シテン</t>
    </rPh>
    <phoneticPr fontId="3"/>
  </si>
  <si>
    <t>口座番号</t>
    <rPh sb="0" eb="2">
      <t>コウザ</t>
    </rPh>
    <rPh sb="2" eb="4">
      <t>バンゴウ</t>
    </rPh>
    <phoneticPr fontId="3"/>
  </si>
  <si>
    <t>普 ６５８５５５１</t>
    <rPh sb="0" eb="1">
      <t>フ</t>
    </rPh>
    <phoneticPr fontId="3"/>
  </si>
  <si>
    <t>名義　　船橋市陸上競技協会 理事長 隅坂道昭</t>
    <rPh sb="0" eb="2">
      <t>メイギ</t>
    </rPh>
    <rPh sb="4" eb="13">
      <t>フナリク</t>
    </rPh>
    <rPh sb="14" eb="17">
      <t>リジチョウ</t>
    </rPh>
    <rPh sb="18" eb="22">
      <t>オレ</t>
    </rPh>
    <phoneticPr fontId="3"/>
  </si>
  <si>
    <t>　</t>
    <phoneticPr fontId="1"/>
  </si>
  <si>
    <t>＜ ト ラ ッ ク ＞</t>
  </si>
  <si>
    <t>順序</t>
  </si>
  <si>
    <t>種　　　　　目</t>
  </si>
  <si>
    <t>組</t>
  </si>
  <si>
    <t>競技時間</t>
  </si>
  <si>
    <t>招　集　時　間</t>
  </si>
  <si>
    <t>開始時刻</t>
  </si>
  <si>
    <t>終了時刻</t>
  </si>
  <si>
    <t>共通　男子　３０００ｍ</t>
  </si>
  <si>
    <t>～</t>
  </si>
  <si>
    <t>共通　男子　１１０ｍＨ</t>
  </si>
  <si>
    <t>共通　女子　１００ｍＨ</t>
  </si>
  <si>
    <t>３年　女子　１００ｍ</t>
  </si>
  <si>
    <t>３年　男子　１００ｍ</t>
  </si>
  <si>
    <t>共通　男子　４００ｍ</t>
  </si>
  <si>
    <t>共通　女子　１５００ｍ</t>
  </si>
  <si>
    <t>共通　男子　８００ｍ</t>
  </si>
  <si>
    <t>＜ フィールド ＞</t>
  </si>
  <si>
    <t>組・ピット</t>
  </si>
  <si>
    <t>Ａﾋﾟｯﾄ</t>
  </si>
  <si>
    <t>Ｂﾋﾟｯﾄ</t>
  </si>
  <si>
    <t>走高跳</t>
    <rPh sb="0" eb="3">
      <t>タカ</t>
    </rPh>
    <phoneticPr fontId="1"/>
  </si>
  <si>
    <t>　※ リレーのみの参加者はプリントアウト後に手書きでお願いします。</t>
    <rPh sb="9" eb="12">
      <t>サンカシャ</t>
    </rPh>
    <rPh sb="20" eb="21">
      <t>ゴ</t>
    </rPh>
    <rPh sb="22" eb="24">
      <t>テガ</t>
    </rPh>
    <rPh sb="27" eb="28">
      <t>ネガ</t>
    </rPh>
    <phoneticPr fontId="1"/>
  </si>
  <si>
    <t>　　振込者が顧問以外の場合は必ず連絡を下さい</t>
    <rPh sb="2" eb="4">
      <t>フリコミ</t>
    </rPh>
    <rPh sb="4" eb="5">
      <t>シャ</t>
    </rPh>
    <rPh sb="6" eb="8">
      <t>コモン</t>
    </rPh>
    <rPh sb="8" eb="10">
      <t>イガイ</t>
    </rPh>
    <rPh sb="11" eb="13">
      <t>バアイ</t>
    </rPh>
    <rPh sb="14" eb="15">
      <t>カナラ</t>
    </rPh>
    <rPh sb="16" eb="18">
      <t>レンラク</t>
    </rPh>
    <rPh sb="19" eb="20">
      <t>クダ</t>
    </rPh>
    <phoneticPr fontId="1"/>
  </si>
  <si>
    <t>　　チュウガッコウ、チュウは不要です。略校名でＯＫです。</t>
    <rPh sb="14" eb="16">
      <t>フヨウ</t>
    </rPh>
    <rPh sb="19" eb="20">
      <t>リャク</t>
    </rPh>
    <rPh sb="20" eb="22">
      <t>コウメイ</t>
    </rPh>
    <phoneticPr fontId="1"/>
  </si>
  <si>
    <t>※　振込者名は　校名＋振込顧問名　でお願いします</t>
    <rPh sb="2" eb="4">
      <t>フリコミ</t>
    </rPh>
    <rPh sb="4" eb="6">
      <t>シャメイ</t>
    </rPh>
    <rPh sb="8" eb="10">
      <t>コウメイ</t>
    </rPh>
    <rPh sb="9" eb="10">
      <t>ガッコウ</t>
    </rPh>
    <rPh sb="11" eb="13">
      <t>フリコミ</t>
    </rPh>
    <rPh sb="13" eb="15">
      <t>コモン</t>
    </rPh>
    <rPh sb="15" eb="16">
      <t>メイ</t>
    </rPh>
    <rPh sb="19" eb="20">
      <t>ネガ</t>
    </rPh>
    <phoneticPr fontId="1"/>
  </si>
  <si>
    <t>　（例　隅田中学校 顧問 船橋太郎　→　ｽﾐﾀﾞﾌﾅﾊﾞｼﾀﾛｳ　）</t>
    <rPh sb="2" eb="3">
      <t>レイ</t>
    </rPh>
    <rPh sb="4" eb="6">
      <t>スミダ</t>
    </rPh>
    <rPh sb="6" eb="9">
      <t>チュウガッコウ</t>
    </rPh>
    <rPh sb="10" eb="12">
      <t>コモン</t>
    </rPh>
    <rPh sb="13" eb="15">
      <t>フナバシ</t>
    </rPh>
    <rPh sb="15" eb="17">
      <t>タロウ</t>
    </rPh>
    <phoneticPr fontId="1"/>
  </si>
  <si>
    <t>市川浦安</t>
    <rPh sb="0" eb="2">
      <t>イチカワ</t>
    </rPh>
    <rPh sb="2" eb="4">
      <t>ウラヤス</t>
    </rPh>
    <phoneticPr fontId="1"/>
  </si>
  <si>
    <r>
      <t>四種競技の記録は</t>
    </r>
    <r>
      <rPr>
        <b/>
        <sz val="11"/>
        <color theme="1"/>
        <rFont val="ＭＳ Ｐゴシック"/>
        <family val="3"/>
        <charset val="128"/>
      </rPr>
      <t>ハードル競技の記録</t>
    </r>
    <r>
      <rPr>
        <sz val="11"/>
        <color theme="1"/>
        <rFont val="ＭＳ Ｐゴシック"/>
        <family val="3"/>
        <charset val="128"/>
      </rPr>
      <t>を打ち込む</t>
    </r>
    <phoneticPr fontId="1"/>
  </si>
  <si>
    <t>阿瀬</t>
    <rPh sb="0" eb="2">
      <t>アセ</t>
    </rPh>
    <phoneticPr fontId="1"/>
  </si>
  <si>
    <t>逸平</t>
    <rPh sb="0" eb="2">
      <t>イッペイ</t>
    </rPh>
    <phoneticPr fontId="1"/>
  </si>
  <si>
    <t>左右のセルに漢字で入力(名字、名前)</t>
    <rPh sb="0" eb="2">
      <t>サユウ</t>
    </rPh>
    <rPh sb="6" eb="8">
      <t>カンジ</t>
    </rPh>
    <rPh sb="9" eb="11">
      <t>ニュウリョク</t>
    </rPh>
    <rPh sb="12" eb="14">
      <t>ミョウジ</t>
    </rPh>
    <rPh sb="15" eb="17">
      <t>ナマエ</t>
    </rPh>
    <phoneticPr fontId="1"/>
  </si>
  <si>
    <t>例(名字、名前)</t>
    <rPh sb="0" eb="1">
      <t>レイ</t>
    </rPh>
    <rPh sb="2" eb="4">
      <t>ミョウジ</t>
    </rPh>
    <rPh sb="5" eb="7">
      <t>ナマエ</t>
    </rPh>
    <phoneticPr fontId="1"/>
  </si>
  <si>
    <r>
      <t xml:space="preserve">※ </t>
    </r>
    <r>
      <rPr>
        <b/>
        <sz val="11"/>
        <color rgb="FFFF0000"/>
        <rFont val="ＭＳ Ｐゴシック"/>
        <family val="3"/>
        <charset val="128"/>
      </rPr>
      <t>学校名＋大会名</t>
    </r>
    <r>
      <rPr>
        <sz val="11"/>
        <color theme="1"/>
        <rFont val="游ゴシック"/>
        <family val="2"/>
        <charset val="128"/>
        <scheme val="minor"/>
      </rPr>
      <t>　例、会長杯の隅田中学校の場合「</t>
    </r>
    <r>
      <rPr>
        <b/>
        <sz val="12"/>
        <color rgb="FFFF0000"/>
        <rFont val="游ゴシック"/>
        <family val="3"/>
        <charset val="128"/>
        <scheme val="minor"/>
      </rPr>
      <t>隅田会長杯</t>
    </r>
    <r>
      <rPr>
        <sz val="11"/>
        <color theme="1"/>
        <rFont val="游ゴシック"/>
        <family val="2"/>
        <charset val="128"/>
        <scheme val="minor"/>
      </rPr>
      <t>」</t>
    </r>
    <rPh sb="2" eb="5">
      <t>ガッコウメイ</t>
    </rPh>
    <rPh sb="6" eb="9">
      <t>タイカイメイ</t>
    </rPh>
    <rPh sb="10" eb="11">
      <t>レイ</t>
    </rPh>
    <rPh sb="12" eb="15">
      <t>カイチョウハイ</t>
    </rPh>
    <rPh sb="16" eb="18">
      <t>スミダ</t>
    </rPh>
    <rPh sb="18" eb="21">
      <t>チュウガッコウ</t>
    </rPh>
    <rPh sb="22" eb="24">
      <t>バアイ</t>
    </rPh>
    <rPh sb="25" eb="27">
      <t>スミダ</t>
    </rPh>
    <rPh sb="27" eb="30">
      <t>カイチョウハイ</t>
    </rPh>
    <phoneticPr fontId="1"/>
  </si>
  <si>
    <r>
      <t>※　振込者名は　</t>
    </r>
    <r>
      <rPr>
        <sz val="12"/>
        <color rgb="FFFF0000"/>
        <rFont val="ＭＳ Ｐゴシック"/>
        <family val="3"/>
        <charset val="128"/>
      </rPr>
      <t>略校名</t>
    </r>
    <r>
      <rPr>
        <b/>
        <sz val="12"/>
        <color rgb="FFFF0000"/>
        <rFont val="ＭＳ Ｐゴシック"/>
        <family val="3"/>
        <charset val="128"/>
      </rPr>
      <t>＋</t>
    </r>
    <r>
      <rPr>
        <sz val="12"/>
        <color rgb="FFFF0000"/>
        <rFont val="ＭＳ Ｐゴシック"/>
        <family val="3"/>
        <charset val="128"/>
      </rPr>
      <t>振込顧問名</t>
    </r>
    <r>
      <rPr>
        <sz val="12"/>
        <rFont val="游ゴシック"/>
        <family val="3"/>
        <charset val="128"/>
        <scheme val="minor"/>
      </rPr>
      <t>　でお願いします</t>
    </r>
    <rPh sb="2" eb="4">
      <t>フリコミ</t>
    </rPh>
    <rPh sb="4" eb="6">
      <t>シャメイ</t>
    </rPh>
    <rPh sb="8" eb="9">
      <t>リャク</t>
    </rPh>
    <rPh sb="9" eb="11">
      <t>コウメイ</t>
    </rPh>
    <rPh sb="10" eb="11">
      <t>ガッコウ</t>
    </rPh>
    <rPh sb="12" eb="14">
      <t>フリコミ</t>
    </rPh>
    <rPh sb="14" eb="16">
      <t>コモン</t>
    </rPh>
    <rPh sb="16" eb="17">
      <t>メイ</t>
    </rPh>
    <rPh sb="20" eb="21">
      <t>ネガ</t>
    </rPh>
    <phoneticPr fontId="1"/>
  </si>
  <si>
    <t>***</t>
    <phoneticPr fontId="1"/>
  </si>
  <si>
    <t>男子４×１００ｍＲ　　氏　　名</t>
    <rPh sb="0" eb="2">
      <t>ダンシ</t>
    </rPh>
    <phoneticPr fontId="1"/>
  </si>
  <si>
    <t>女子４×１００ｍＲ　　氏　　名</t>
    <rPh sb="0" eb="2">
      <t>ジョシ</t>
    </rPh>
    <phoneticPr fontId="1"/>
  </si>
  <si>
    <r>
      <t>船橋市陸上競技協会</t>
    </r>
    <r>
      <rPr>
        <u/>
        <sz val="16"/>
        <rFont val="游ゴシック"/>
        <family val="3"/>
        <charset val="128"/>
        <scheme val="minor"/>
      </rPr>
      <t>ホームページ</t>
    </r>
    <r>
      <rPr>
        <sz val="16"/>
        <rFont val="游ゴシック"/>
        <family val="3"/>
        <charset val="128"/>
        <scheme val="minor"/>
      </rPr>
      <t>に掲載</t>
    </r>
    <rPh sb="0" eb="9">
      <t>フナリク</t>
    </rPh>
    <rPh sb="16" eb="18">
      <t>ケイサイ</t>
    </rPh>
    <phoneticPr fontId="1"/>
  </si>
  <si>
    <r>
      <t>入力の手順と打ち込みの仕方　</t>
    </r>
    <r>
      <rPr>
        <b/>
        <u val="double"/>
        <sz val="18"/>
        <color rgb="FFFF0000"/>
        <rFont val="游ゴシック"/>
        <family val="3"/>
        <charset val="128"/>
        <scheme val="minor"/>
      </rPr>
      <t>①～⑥</t>
    </r>
    <r>
      <rPr>
        <b/>
        <u val="double"/>
        <sz val="14"/>
        <color rgb="FFFF0000"/>
        <rFont val="游ゴシック"/>
        <family val="3"/>
        <charset val="128"/>
        <scheme val="minor"/>
      </rPr>
      <t>必ず確認</t>
    </r>
    <rPh sb="0" eb="2">
      <t>ニュウリョク</t>
    </rPh>
    <rPh sb="3" eb="5">
      <t>テジュン</t>
    </rPh>
    <rPh sb="6" eb="7">
      <t>ウ</t>
    </rPh>
    <rPh sb="8" eb="9">
      <t>コ</t>
    </rPh>
    <rPh sb="11" eb="13">
      <t>シカタ</t>
    </rPh>
    <rPh sb="17" eb="18">
      <t>カナラ</t>
    </rPh>
    <rPh sb="19" eb="21">
      <t>カクニン</t>
    </rPh>
    <phoneticPr fontId="1"/>
  </si>
  <si>
    <r>
      <t>　　チュウガッコウ、チュウは</t>
    </r>
    <r>
      <rPr>
        <b/>
        <sz val="12"/>
        <color rgb="FFFF0000"/>
        <rFont val="ＭＳ Ｐゴシック"/>
        <family val="3"/>
        <charset val="128"/>
      </rPr>
      <t>不要</t>
    </r>
    <r>
      <rPr>
        <sz val="12"/>
        <rFont val="游ゴシック"/>
        <family val="3"/>
        <charset val="128"/>
        <scheme val="minor"/>
      </rPr>
      <t>です。</t>
    </r>
    <rPh sb="14" eb="16">
      <t>フヨウ</t>
    </rPh>
    <phoneticPr fontId="1"/>
  </si>
  <si>
    <r>
      <t>　（例　習志野第八中学校 顧問 隅田太郎　→　</t>
    </r>
    <r>
      <rPr>
        <b/>
        <sz val="12"/>
        <color rgb="FFFF0000"/>
        <rFont val="ＭＳ Ｐゴシック"/>
        <family val="3"/>
        <charset val="128"/>
      </rPr>
      <t>ナラシノ8　スミダタロウ</t>
    </r>
    <r>
      <rPr>
        <b/>
        <sz val="12"/>
        <color theme="1"/>
        <rFont val="ＭＳ Ｐゴシック"/>
        <family val="3"/>
        <charset val="128"/>
      </rPr>
      <t>）</t>
    </r>
    <rPh sb="2" eb="3">
      <t>レイ</t>
    </rPh>
    <rPh sb="4" eb="7">
      <t>ナラシノ</t>
    </rPh>
    <rPh sb="7" eb="8">
      <t>ダイ</t>
    </rPh>
    <rPh sb="8" eb="9">
      <t>ハチ</t>
    </rPh>
    <rPh sb="9" eb="12">
      <t>チュウガッコウ</t>
    </rPh>
    <rPh sb="13" eb="15">
      <t>コモン</t>
    </rPh>
    <rPh sb="16" eb="18">
      <t>スミタ</t>
    </rPh>
    <rPh sb="18" eb="20">
      <t>タロウ</t>
    </rPh>
    <phoneticPr fontId="1"/>
  </si>
  <si>
    <t xml:space="preserve">  第18回　船橋市近隣支部中学校陸上競技記録会</t>
    <phoneticPr fontId="3"/>
  </si>
  <si>
    <t xml:space="preserve">  </t>
  </si>
  <si>
    <t>１．趣　　旨</t>
    <rPh sb="2" eb="3">
      <t>オモムキ</t>
    </rPh>
    <rPh sb="5" eb="6">
      <t>ムネ</t>
    </rPh>
    <phoneticPr fontId="3"/>
  </si>
  <si>
    <t>陸上競技の正しい普及発展の助けとし、この大会を通じて、中学生の精神的・身体的な正しい訓練を助成するものである。</t>
    <phoneticPr fontId="3"/>
  </si>
  <si>
    <t>２．主　　催</t>
    <phoneticPr fontId="3"/>
  </si>
  <si>
    <t>船橋市陸上競技協会</t>
    <phoneticPr fontId="3"/>
  </si>
  <si>
    <t>３．主　　管</t>
    <phoneticPr fontId="3"/>
  </si>
  <si>
    <t>船橋市陸上競技協会・船橋支部陸上競技専門部</t>
    <phoneticPr fontId="3"/>
  </si>
  <si>
    <t>４．期　　日</t>
    <phoneticPr fontId="3"/>
  </si>
  <si>
    <t>令和６年 ４月 ２０日（土）　※荒天時中止</t>
    <rPh sb="0" eb="2">
      <t>レイワ</t>
    </rPh>
    <rPh sb="12" eb="13">
      <t>ド</t>
    </rPh>
    <rPh sb="16" eb="18">
      <t>コウテン</t>
    </rPh>
    <rPh sb="18" eb="19">
      <t>ジ</t>
    </rPh>
    <rPh sb="19" eb="21">
      <t>チュウシ</t>
    </rPh>
    <phoneticPr fontId="3"/>
  </si>
  <si>
    <t>５．時　　間</t>
    <phoneticPr fontId="3"/>
  </si>
  <si>
    <t>受付・開場　７：３０　　　競技開始　９：００(予定)</t>
    <rPh sb="3" eb="5">
      <t>カイジョウ</t>
    </rPh>
    <rPh sb="23" eb="25">
      <t>ヨテイ</t>
    </rPh>
    <phoneticPr fontId="3"/>
  </si>
  <si>
    <t>６．会　　場</t>
    <phoneticPr fontId="3"/>
  </si>
  <si>
    <t xml:space="preserve">船橋市運動公園陸上競技場  船橋市夏見台6-4-1  </t>
    <phoneticPr fontId="3"/>
  </si>
  <si>
    <t>７．種　　目</t>
    <phoneticPr fontId="3"/>
  </si>
  <si>
    <t>＜　男　子  ＞</t>
    <phoneticPr fontId="3"/>
  </si>
  <si>
    <t>学年種目</t>
    <phoneticPr fontId="3"/>
  </si>
  <si>
    <t>２年１００ｍ、３年１００ｍ</t>
    <phoneticPr fontId="3"/>
  </si>
  <si>
    <t>共通種目</t>
    <phoneticPr fontId="3"/>
  </si>
  <si>
    <t>２００ｍ、４００ｍ、８００ｍ、１５００ｍ、３０００ｍ</t>
    <phoneticPr fontId="3"/>
  </si>
  <si>
    <t>１１０ｍＨ、４×１００ｍＲ、走高跳、走幅跳、砲丸投、円盤投</t>
    <rPh sb="26" eb="28">
      <t>エンバン</t>
    </rPh>
    <rPh sb="28" eb="29">
      <t>ナ</t>
    </rPh>
    <phoneticPr fontId="3"/>
  </si>
  <si>
    <t>＜　女　子　＞　</t>
    <phoneticPr fontId="3"/>
  </si>
  <si>
    <t>２００ｍ、８００ｍ、１５００ｍ、１００ｍＨ、４×１００ｍＲ</t>
    <phoneticPr fontId="3"/>
  </si>
  <si>
    <t>走高跳、走幅跳、砲丸投、円盤投</t>
    <rPh sb="12" eb="14">
      <t>エンバン</t>
    </rPh>
    <rPh sb="14" eb="15">
      <t>ナ</t>
    </rPh>
    <phoneticPr fontId="3"/>
  </si>
  <si>
    <t>８．出場資格</t>
    <phoneticPr fontId="3"/>
  </si>
  <si>
    <r>
      <t>① 学校教育法で定める</t>
    </r>
    <r>
      <rPr>
        <u/>
        <sz val="11"/>
        <color theme="1"/>
        <rFont val="ＭＳ Ｐ明朝"/>
        <family val="1"/>
        <charset val="128"/>
      </rPr>
      <t>船橋、習志野、八千代</t>
    </r>
    <r>
      <rPr>
        <sz val="11"/>
        <color theme="1"/>
        <rFont val="ＭＳ Ｐ明朝"/>
        <family val="1"/>
        <charset val="128"/>
      </rPr>
      <t>市内在住、在学の中学校２、３年生生徒であること。</t>
    </r>
    <rPh sb="11" eb="13">
      <t>フナバシ</t>
    </rPh>
    <rPh sb="14" eb="17">
      <t>ナラシノ</t>
    </rPh>
    <rPh sb="18" eb="21">
      <t>ヤチヨ</t>
    </rPh>
    <rPh sb="21" eb="23">
      <t>シナイ</t>
    </rPh>
    <rPh sb="23" eb="25">
      <t>ザイジュウ</t>
    </rPh>
    <rPh sb="26" eb="28">
      <t>ザイガク</t>
    </rPh>
    <rPh sb="29" eb="32">
      <t>チュウガッコウ</t>
    </rPh>
    <rPh sb="35" eb="37">
      <t>ネンセイ</t>
    </rPh>
    <phoneticPr fontId="3"/>
  </si>
  <si>
    <t>② 学年種目については、該当学年種目に出場すること。</t>
    <phoneticPr fontId="3"/>
  </si>
  <si>
    <t>③ 健康診断において異常無しと判断され、日常の活動状況から本記録会への出場に差し支え無しと判断し保護者、学校長が許可した者。</t>
    <phoneticPr fontId="3"/>
  </si>
  <si>
    <t>９．出場制限</t>
    <phoneticPr fontId="3"/>
  </si>
  <si>
    <r>
      <rPr>
        <sz val="11"/>
        <rFont val="HG創英角ｺﾞｼｯｸUB"/>
        <family val="3"/>
        <charset val="128"/>
      </rPr>
      <t>１人１種目</t>
    </r>
    <r>
      <rPr>
        <sz val="11"/>
        <rFont val="ＭＳ Ｐ明朝"/>
        <family val="1"/>
        <charset val="128"/>
      </rPr>
      <t>(リレーは除く)、１校１種目</t>
    </r>
    <r>
      <rPr>
        <sz val="11"/>
        <rFont val="HG創英角ｺﾞｼｯｸUB"/>
        <family val="3"/>
        <charset val="128"/>
      </rPr>
      <t>５名</t>
    </r>
    <r>
      <rPr>
        <sz val="11"/>
        <rFont val="ＭＳ Ｐ明朝"/>
        <family val="1"/>
        <charset val="128"/>
      </rPr>
      <t>以内。800m以上の長距離、100mは制限無し。</t>
    </r>
    <rPh sb="1" eb="2">
      <t>ニン</t>
    </rPh>
    <rPh sb="3" eb="5">
      <t>シュモク</t>
    </rPh>
    <rPh sb="10" eb="11">
      <t>ノゾ</t>
    </rPh>
    <rPh sb="15" eb="16">
      <t>コウ</t>
    </rPh>
    <rPh sb="17" eb="19">
      <t>シュモク</t>
    </rPh>
    <rPh sb="20" eb="21">
      <t>メイ</t>
    </rPh>
    <rPh sb="21" eb="23">
      <t>イナイ</t>
    </rPh>
    <rPh sb="28" eb="30">
      <t>イジョウ</t>
    </rPh>
    <rPh sb="31" eb="34">
      <t>チョウキョリ</t>
    </rPh>
    <rPh sb="40" eb="42">
      <t>セイゲン</t>
    </rPh>
    <rPh sb="42" eb="43">
      <t>ナ</t>
    </rPh>
    <phoneticPr fontId="3"/>
  </si>
  <si>
    <t>リレーは１校１チームとする。</t>
    <phoneticPr fontId="1"/>
  </si>
  <si>
    <t>10．申込方法</t>
    <phoneticPr fontId="3"/>
  </si>
  <si>
    <t>船橋</t>
    <rPh sb="0" eb="2">
      <t>フナバシ</t>
    </rPh>
    <phoneticPr fontId="3"/>
  </si>
  <si>
    <t>　５日(金)１８：００までにホームページ記載のアドレスにメールで申し込む。</t>
    <rPh sb="4" eb="5">
      <t>キン</t>
    </rPh>
    <rPh sb="20" eb="22">
      <t>キサイ</t>
    </rPh>
    <phoneticPr fontId="3"/>
  </si>
  <si>
    <t>習志野
八千代</t>
    <rPh sb="0" eb="3">
      <t>ナラシノ</t>
    </rPh>
    <rPh sb="4" eb="7">
      <t>ヤチヨ</t>
    </rPh>
    <phoneticPr fontId="3"/>
  </si>
  <si>
    <r>
      <t>　※ ファイルの書式は、陸協ホームページの</t>
    </r>
    <r>
      <rPr>
        <sz val="11"/>
        <color theme="1"/>
        <rFont val="HG創英角ｺﾞｼｯｸUB"/>
        <family val="3"/>
        <charset val="128"/>
      </rPr>
      <t>書式を使用厳守</t>
    </r>
    <r>
      <rPr>
        <sz val="11"/>
        <color theme="1"/>
        <rFont val="ＭＳ Ｐ明朝"/>
        <family val="1"/>
        <charset val="128"/>
      </rPr>
      <t>すること。</t>
    </r>
    <phoneticPr fontId="3"/>
  </si>
  <si>
    <t>11．参加料</t>
    <rPh sb="3" eb="6">
      <t>サンカリョウ</t>
    </rPh>
    <phoneticPr fontId="3"/>
  </si>
  <si>
    <t>１人１種目５００円、リレー８００円</t>
    <phoneticPr fontId="3"/>
  </si>
  <si>
    <t>　参加料は原則、理由の如何に関わらず返金しない。</t>
    <rPh sb="5" eb="7">
      <t>ゲンソク</t>
    </rPh>
    <phoneticPr fontId="3"/>
  </si>
  <si>
    <r>
      <t>参加料は</t>
    </r>
    <r>
      <rPr>
        <sz val="10"/>
        <rFont val="HGP創英角ｺﾞｼｯｸUB"/>
        <family val="3"/>
        <charset val="128"/>
      </rPr>
      <t>４月１２日(金)</t>
    </r>
    <r>
      <rPr>
        <sz val="10"/>
        <rFont val="ＭＳ Ｐ明朝"/>
        <family val="1"/>
        <charset val="128"/>
      </rPr>
      <t>までに、事務局より指定された銀行口座に振り込む。</t>
    </r>
    <rPh sb="0" eb="3">
      <t>サンカリョウ</t>
    </rPh>
    <rPh sb="5" eb="6">
      <t>ガツ</t>
    </rPh>
    <rPh sb="8" eb="9">
      <t>ニチ</t>
    </rPh>
    <rPh sb="10" eb="11">
      <t>キン</t>
    </rPh>
    <rPh sb="16" eb="19">
      <t>ジムキョク</t>
    </rPh>
    <rPh sb="21" eb="23">
      <t>シテイ</t>
    </rPh>
    <rPh sb="26" eb="28">
      <t>ギンコウ</t>
    </rPh>
    <rPh sb="28" eb="30">
      <t>コウザ</t>
    </rPh>
    <rPh sb="31" eb="32">
      <t>フ</t>
    </rPh>
    <rPh sb="33" eb="34">
      <t>コ</t>
    </rPh>
    <phoneticPr fontId="3"/>
  </si>
  <si>
    <t>振込手数料は、申込者が負担する。</t>
    <rPh sb="0" eb="2">
      <t>フリコミ</t>
    </rPh>
    <rPh sb="2" eb="5">
      <t>テスウリョウ</t>
    </rPh>
    <rPh sb="7" eb="9">
      <t>モウシコミ</t>
    </rPh>
    <rPh sb="9" eb="10">
      <t>シャ</t>
    </rPh>
    <rPh sb="11" eb="13">
      <t>フタン</t>
    </rPh>
    <phoneticPr fontId="3"/>
  </si>
  <si>
    <t>12．編成会議</t>
    <phoneticPr fontId="3"/>
  </si>
  <si>
    <t>13. 表　　彰</t>
    <phoneticPr fontId="3"/>
  </si>
  <si>
    <t>１～３位にメダル、１位～８位に記録証を授与する。</t>
    <phoneticPr fontId="3"/>
  </si>
  <si>
    <t>14．備　　考</t>
    <phoneticPr fontId="3"/>
  </si>
  <si>
    <t>① 競技運営に関しては、船橋市陸上競技協会新型コロナウイルス感染拡大防止対策マニュアルを一部準用する。</t>
    <rPh sb="2" eb="4">
      <t>キョウギ</t>
    </rPh>
    <rPh sb="4" eb="6">
      <t>ウンエイ</t>
    </rPh>
    <rPh sb="7" eb="8">
      <t>カン</t>
    </rPh>
    <rPh sb="12" eb="21">
      <t>フナリク</t>
    </rPh>
    <rPh sb="21" eb="23">
      <t>シンガタ</t>
    </rPh>
    <rPh sb="30" eb="32">
      <t>カンセン</t>
    </rPh>
    <rPh sb="32" eb="34">
      <t>カクダイ</t>
    </rPh>
    <rPh sb="34" eb="36">
      <t>ボウシ</t>
    </rPh>
    <rPh sb="36" eb="38">
      <t>タイサク</t>
    </rPh>
    <rPh sb="44" eb="46">
      <t>イチブ</t>
    </rPh>
    <rPh sb="46" eb="48">
      <t>ジュンヨウ</t>
    </rPh>
    <phoneticPr fontId="3"/>
  </si>
  <si>
    <t xml:space="preserve">② 競技中に発生した事故などについては応急処置を主催者で行うが、以後の責任は負わない。また、競技会に関わる全ての人の感染に対するいかなる責任を負わない。
</t>
    <phoneticPr fontId="3"/>
  </si>
  <si>
    <t>③ アスリートビブスは、県専門部指定の番号を使用すること。</t>
    <phoneticPr fontId="1"/>
  </si>
  <si>
    <t>④ スパイクピン、靴底の厚さ等の規定は日本陸上競技連盟競技規則のとおりとする。(競技注意事項参照）</t>
    <rPh sb="9" eb="11">
      <t>クツゾコ</t>
    </rPh>
    <rPh sb="12" eb="13">
      <t>アツ</t>
    </rPh>
    <rPh sb="40" eb="42">
      <t>キョウギ</t>
    </rPh>
    <rPh sb="42" eb="44">
      <t>チュウイ</t>
    </rPh>
    <rPh sb="44" eb="46">
      <t>ジコウ</t>
    </rPh>
    <rPh sb="46" eb="48">
      <t>サンショウ</t>
    </rPh>
    <phoneticPr fontId="3"/>
  </si>
  <si>
    <t>⑤ 番組編成は、申請記録の上位より順に編成する。</t>
    <rPh sb="2" eb="4">
      <t>バングミ</t>
    </rPh>
    <rPh sb="4" eb="6">
      <t>ヘンセイ</t>
    </rPh>
    <rPh sb="8" eb="10">
      <t>シンセイ</t>
    </rPh>
    <rPh sb="13" eb="14">
      <t>ウエ</t>
    </rPh>
    <phoneticPr fontId="3"/>
  </si>
  <si>
    <t>⑥ 障害走、投擲物の規格は次のとおりとする。</t>
    <rPh sb="6" eb="8">
      <t>トウテキ</t>
    </rPh>
    <rPh sb="8" eb="9">
      <t>ブツ</t>
    </rPh>
    <phoneticPr fontId="3"/>
  </si>
  <si>
    <t>　男子　１１０ｍＨ；高さ91.4cm､Sｱﾌﾟﾛｰﾁ13.72m､ｲﾝﾀｰﾊﾞﾙ9.14m　砲丸投； 5.000㎏　円盤投； 1.500㎏</t>
    <rPh sb="58" eb="60">
      <t>エンバン</t>
    </rPh>
    <phoneticPr fontId="3"/>
  </si>
  <si>
    <t>　女子　１００ｍＨ；高さ76.2cm､Sｱﾌﾟﾛｰﾁ13m､ｲﾝﾀｰﾊﾞﾙ８m　砲丸投； 2.721㎏　円盤投； 1.000㎏</t>
    <rPh sb="1" eb="3">
      <t>ジョシ</t>
    </rPh>
    <phoneticPr fontId="3"/>
  </si>
  <si>
    <t>⑦ 競技日程は確定次第、船橋市陸上競技協会ホームページに掲載する。</t>
  </si>
  <si>
    <t>⑧ 問い合わせ先　　船橋市陸上競技協会 事務局 Tel･Fax 047-452-7508(理事長;隅坂道昭)</t>
    <rPh sb="10" eb="19">
      <t>フナリク</t>
    </rPh>
    <rPh sb="20" eb="23">
      <t>ジムキョク</t>
    </rPh>
    <rPh sb="45" eb="48">
      <t>リジチョウ</t>
    </rPh>
    <rPh sb="49" eb="53">
      <t>オレ</t>
    </rPh>
    <phoneticPr fontId="3"/>
  </si>
  <si>
    <r>
      <t>　① 参加表示を</t>
    </r>
    <r>
      <rPr>
        <b/>
        <sz val="11"/>
        <color rgb="FFFF0000"/>
        <rFont val="ＭＳ Ｐ明朝"/>
        <family val="1"/>
        <charset val="128"/>
      </rPr>
      <t>4月４日(木)18:00</t>
    </r>
    <r>
      <rPr>
        <b/>
        <sz val="11"/>
        <rFont val="ＭＳ Ｐ明朝"/>
        <family val="1"/>
        <charset val="128"/>
      </rPr>
      <t>までに</t>
    </r>
    <r>
      <rPr>
        <b/>
        <sz val="11"/>
        <color rgb="FFFF0000"/>
        <rFont val="ＭＳ Ｐ明朝"/>
        <family val="1"/>
        <charset val="128"/>
      </rPr>
      <t>FAX送信</t>
    </r>
    <r>
      <rPr>
        <sz val="11"/>
        <color theme="1"/>
        <rFont val="ＭＳ Ｐ明朝"/>
        <family val="1"/>
        <charset val="128"/>
      </rPr>
      <t>(047-452-7508隅坂)する。</t>
    </r>
    <rPh sb="3" eb="5">
      <t>サンカ</t>
    </rPh>
    <rPh sb="5" eb="7">
      <t>ヒョウジ</t>
    </rPh>
    <rPh sb="9" eb="10">
      <t>ガツ</t>
    </rPh>
    <rPh sb="11" eb="12">
      <t>ニチ</t>
    </rPh>
    <rPh sb="13" eb="14">
      <t>モク</t>
    </rPh>
    <rPh sb="26" eb="28">
      <t>ソウシン</t>
    </rPh>
    <rPh sb="41" eb="43">
      <t>スミ</t>
    </rPh>
    <phoneticPr fontId="1"/>
  </si>
  <si>
    <r>
      <t xml:space="preserve">　② </t>
    </r>
    <r>
      <rPr>
        <b/>
        <sz val="11"/>
        <color rgb="FFFF0000"/>
        <rFont val="ＭＳ Ｐ明朝"/>
        <family val="1"/>
        <charset val="128"/>
      </rPr>
      <t>５日(金)１８：００</t>
    </r>
    <r>
      <rPr>
        <b/>
        <sz val="11"/>
        <rFont val="ＭＳ Ｐ明朝"/>
        <family val="1"/>
        <charset val="128"/>
      </rPr>
      <t>まで</t>
    </r>
    <r>
      <rPr>
        <sz val="11"/>
        <rFont val="ＭＳ Ｐ明朝"/>
        <family val="1"/>
        <charset val="128"/>
      </rPr>
      <t>に</t>
    </r>
    <r>
      <rPr>
        <sz val="11"/>
        <color theme="1"/>
        <rFont val="ＭＳ Ｐ明朝"/>
        <family val="1"/>
        <charset val="128"/>
      </rPr>
      <t>ホームページ記載のアドレスにメールで申し込む。</t>
    </r>
    <rPh sb="6" eb="7">
      <t>キン</t>
    </rPh>
    <rPh sb="22" eb="24">
      <t>キサイ</t>
    </rPh>
    <phoneticPr fontId="3"/>
  </si>
  <si>
    <r>
      <t>　</t>
    </r>
    <r>
      <rPr>
        <u/>
        <sz val="11"/>
        <rFont val="ＭＳ Ｐ明朝"/>
        <family val="1"/>
        <charset val="128"/>
      </rPr>
      <t xml:space="preserve">※ </t>
    </r>
    <r>
      <rPr>
        <u/>
        <sz val="11"/>
        <rFont val="HG創英角ｺﾞｼｯｸUB"/>
        <family val="3"/>
        <charset val="128"/>
      </rPr>
      <t>船橋市内顧問のみ</t>
    </r>
    <r>
      <rPr>
        <u/>
        <sz val="11"/>
        <rFont val="ＭＳ Ｐ明朝"/>
        <family val="1"/>
        <charset val="128"/>
      </rPr>
      <t>による開催</t>
    </r>
    <rPh sb="3" eb="7">
      <t>フナバシシナイ</t>
    </rPh>
    <rPh sb="7" eb="9">
      <t>コモン</t>
    </rPh>
    <rPh sb="14" eb="16">
      <t>カイサイ</t>
    </rPh>
    <phoneticPr fontId="3"/>
  </si>
  <si>
    <r>
      <rPr>
        <b/>
        <sz val="14"/>
        <color rgb="FFFF0000"/>
        <rFont val="ＭＳ 明朝"/>
        <family val="1"/>
        <charset val="128"/>
      </rPr>
      <t>第１７回</t>
    </r>
    <r>
      <rPr>
        <sz val="14"/>
        <rFont val="ＭＳ 明朝"/>
        <family val="1"/>
        <charset val="128"/>
      </rPr>
      <t xml:space="preserve"> 船橋市近隣支部中学校陸上競技記録会</t>
    </r>
    <phoneticPr fontId="1"/>
  </si>
  <si>
    <t>競　　技　　日　　程</t>
  </si>
  <si>
    <t>競技時間決定資料</t>
  </si>
  <si>
    <t>数</t>
  </si>
  <si>
    <t>＠</t>
  </si>
  <si>
    <t>参考</t>
  </si>
  <si>
    <t>決定</t>
  </si>
  <si>
    <t>非表示</t>
  </si>
  <si>
    <t>0:05</t>
  </si>
  <si>
    <t>S移動</t>
  </si>
  <si>
    <t>0:00</t>
  </si>
  <si>
    <t>H設置</t>
  </si>
  <si>
    <t>H移動</t>
  </si>
  <si>
    <t>H撤収</t>
  </si>
  <si>
    <t>２年　女子　１００ｍ</t>
  </si>
  <si>
    <t>２年　男子　１００ｍ</t>
  </si>
  <si>
    <t>共通　男子　１５００ｍ</t>
  </si>
  <si>
    <t>共通　女子　２００ｍ</t>
  </si>
  <si>
    <t>共通　男子　２００ｍ</t>
  </si>
  <si>
    <t>共通　女子　８００ｍ</t>
  </si>
  <si>
    <t>共通　女子４×１００ｍＲ</t>
  </si>
  <si>
    <t>共通　男子４×１００ｍＲ</t>
  </si>
  <si>
    <t>人</t>
  </si>
  <si>
    <t>共通　女子　走高跳</t>
  </si>
  <si>
    <t>2組非表示</t>
  </si>
  <si>
    <t>共通　男子　走高跳</t>
  </si>
  <si>
    <t>共通　男子　走幅跳</t>
  </si>
  <si>
    <t>共通　女子　走幅跳</t>
  </si>
  <si>
    <t>3,4非表示</t>
  </si>
  <si>
    <t>共通　男子　砲丸投</t>
  </si>
  <si>
    <t>共通　女子　砲丸投</t>
  </si>
  <si>
    <t>100m終了時刻と比較</t>
  </si>
  <si>
    <t>共通　男女　円盤投</t>
    <rPh sb="3" eb="4">
      <t>ダン</t>
    </rPh>
    <phoneticPr fontId="1"/>
  </si>
  <si>
    <t>共通　男子　円盤投</t>
  </si>
  <si>
    <t>OK</t>
  </si>
  <si>
    <t>競技終了予定時刻　</t>
  </si>
  <si>
    <t>123-4567-8989</t>
    <phoneticPr fontId="1"/>
  </si>
  <si>
    <r>
      <t xml:space="preserve">※ </t>
    </r>
    <r>
      <rPr>
        <b/>
        <sz val="11"/>
        <color rgb="FFFF0000"/>
        <rFont val="ＭＳ Ｐゴシック"/>
        <family val="3"/>
        <charset val="128"/>
      </rPr>
      <t>学校名＋大会名</t>
    </r>
    <r>
      <rPr>
        <sz val="11"/>
        <color theme="1"/>
        <rFont val="游ゴシック"/>
        <family val="2"/>
        <charset val="128"/>
        <scheme val="minor"/>
      </rPr>
      <t>　例、近隣記録会の隅田中学校の場合「</t>
    </r>
    <r>
      <rPr>
        <b/>
        <sz val="12"/>
        <color rgb="FFFF0000"/>
        <rFont val="游ゴシック"/>
        <family val="3"/>
        <charset val="128"/>
        <scheme val="minor"/>
      </rPr>
      <t>隅田近隣</t>
    </r>
    <r>
      <rPr>
        <sz val="11"/>
        <color theme="1"/>
        <rFont val="游ゴシック"/>
        <family val="2"/>
        <charset val="128"/>
        <scheme val="minor"/>
      </rPr>
      <t>」</t>
    </r>
    <rPh sb="2" eb="5">
      <t>ガッコウメイ</t>
    </rPh>
    <rPh sb="6" eb="9">
      <t>タイカイメイ</t>
    </rPh>
    <rPh sb="10" eb="11">
      <t>レイ</t>
    </rPh>
    <rPh sb="12" eb="14">
      <t>キンリン</t>
    </rPh>
    <rPh sb="14" eb="17">
      <t>キロクカイ</t>
    </rPh>
    <rPh sb="18" eb="20">
      <t>スミダ</t>
    </rPh>
    <rPh sb="20" eb="23">
      <t>チュウガッコウ</t>
    </rPh>
    <rPh sb="24" eb="26">
      <t>バアイ</t>
    </rPh>
    <rPh sb="27" eb="29">
      <t>スミダ</t>
    </rPh>
    <rPh sb="29" eb="31">
      <t>キンリン</t>
    </rPh>
    <phoneticPr fontId="1"/>
  </si>
  <si>
    <r>
      <t>　※ 行、列の</t>
    </r>
    <r>
      <rPr>
        <sz val="22"/>
        <color rgb="FFFF0000"/>
        <rFont val="HGS創英角ｺﾞｼｯｸUB"/>
        <family val="3"/>
        <charset val="128"/>
      </rPr>
      <t>削除や挿入</t>
    </r>
    <r>
      <rPr>
        <sz val="22"/>
        <color theme="1"/>
        <rFont val="HGS創英角ｺﾞｼｯｸUB"/>
        <family val="3"/>
        <charset val="128"/>
      </rPr>
      <t>はしない</t>
    </r>
    <rPh sb="3" eb="4">
      <t>ギョウ</t>
    </rPh>
    <rPh sb="5" eb="6">
      <t>レツ</t>
    </rPh>
    <rPh sb="7" eb="9">
      <t>サクジョ</t>
    </rPh>
    <rPh sb="10" eb="12">
      <t>ソウニュウ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</si>
</sst>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Red]\(0.00\)"/>
    <numFmt numFmtId="178" formatCode="##,##0&quot;円&quot;"/>
    <numFmt numFmtId="179" formatCode="##0&quot;人&quot;"/>
    <numFmt numFmtId="180" formatCode="##0&quot;種目&quot;"/>
    <numFmt numFmtId="181" formatCode="#0&quot;チーム&quot;"/>
    <numFmt numFmtId="182" formatCode="#&quot;ﾁｰﾑ&quot;"/>
  </numFmts>
  <fonts count="68">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2"/>
      <color theme="1"/>
      <name val="ＭＳ Ｐゴシック"/>
      <family val="3"/>
      <charset val="128"/>
    </font>
    <font>
      <b/>
      <sz val="12"/>
      <color rgb="FFFF0000"/>
      <name val="游ゴシック"/>
      <family val="3"/>
      <charset val="128"/>
      <scheme val="minor"/>
    </font>
    <font>
      <u/>
      <sz val="11"/>
      <color theme="10"/>
      <name val="游ゴシック"/>
      <family val="2"/>
      <charset val="128"/>
      <scheme val="minor"/>
    </font>
    <font>
      <sz val="16"/>
      <name val="游ゴシック"/>
      <family val="3"/>
      <charset val="128"/>
      <scheme val="minor"/>
    </font>
    <font>
      <sz val="10"/>
      <color theme="8" tint="0.79998168889431442"/>
      <name val="ＭＳ Ｐゴシック"/>
      <family val="3"/>
      <charset val="128"/>
    </font>
    <font>
      <sz val="10"/>
      <color theme="7" tint="0.79998168889431442"/>
      <name val="ＭＳ Ｐゴシック"/>
      <family val="3"/>
      <charset val="128"/>
    </font>
    <font>
      <sz val="11"/>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10"/>
      <color theme="0" tint="-0.249977111117893"/>
      <name val="ＭＳ Ｐゴシック"/>
      <family val="3"/>
      <charset val="128"/>
    </font>
    <font>
      <sz val="9"/>
      <color theme="1"/>
      <name val="ＭＳ Ｐ明朝"/>
      <family val="1"/>
      <charset val="128"/>
    </font>
    <font>
      <sz val="9"/>
      <name val="ＭＳ Ｐゴシック"/>
      <family val="3"/>
      <charset val="128"/>
    </font>
    <font>
      <sz val="9"/>
      <color theme="1"/>
      <name val="ＭＳ Ｐゴシック"/>
      <family val="3"/>
      <charset val="128"/>
    </font>
    <font>
      <sz val="12"/>
      <name val="HG創英ﾌﾟﾚｾﾞﾝｽEB"/>
      <family val="1"/>
      <charset val="128"/>
    </font>
    <font>
      <sz val="14"/>
      <name val="ＭＳ Ｐ明朝"/>
      <family val="1"/>
      <charset val="128"/>
    </font>
    <font>
      <sz val="10"/>
      <name val="ＭＳ Ｐ明朝"/>
      <family val="1"/>
      <charset val="128"/>
    </font>
    <font>
      <sz val="10"/>
      <name val="ＭＳ 明朝"/>
      <family val="1"/>
      <charset val="128"/>
    </font>
    <font>
      <sz val="11"/>
      <name val="ＭＳ 明朝"/>
      <family val="1"/>
      <charset val="128"/>
    </font>
    <font>
      <sz val="12"/>
      <name val="游ゴシック"/>
      <family val="3"/>
      <charset val="128"/>
      <scheme val="minor"/>
    </font>
    <font>
      <sz val="11"/>
      <color theme="1"/>
      <name val="游ゴシック"/>
      <family val="3"/>
      <charset val="128"/>
      <scheme val="minor"/>
    </font>
    <font>
      <sz val="11"/>
      <color theme="0"/>
      <name val="ＭＳ Ｐゴシック"/>
      <family val="3"/>
      <charset val="128"/>
    </font>
    <font>
      <b/>
      <sz val="11"/>
      <color rgb="FFFF0000"/>
      <name val="游ゴシック"/>
      <family val="3"/>
      <charset val="128"/>
      <scheme val="minor"/>
    </font>
    <font>
      <b/>
      <sz val="10"/>
      <color rgb="FFFF0000"/>
      <name val="游ゴシック"/>
      <family val="3"/>
      <charset val="128"/>
      <scheme val="minor"/>
    </font>
    <font>
      <sz val="11"/>
      <color indexed="81"/>
      <name val="MS P ゴシック"/>
      <family val="3"/>
      <charset val="128"/>
    </font>
    <font>
      <b/>
      <sz val="11"/>
      <color rgb="FFFF0000"/>
      <name val="ＭＳ Ｐゴシック"/>
      <family val="3"/>
      <charset val="128"/>
    </font>
    <font>
      <b/>
      <sz val="12"/>
      <color rgb="FFFF0000"/>
      <name val="ＭＳ Ｐゴシック"/>
      <family val="3"/>
      <charset val="128"/>
    </font>
    <font>
      <sz val="12"/>
      <color rgb="FFFF0000"/>
      <name val="ＭＳ Ｐゴシック"/>
      <family val="3"/>
      <charset val="128"/>
    </font>
    <font>
      <sz val="11"/>
      <color rgb="FFFF0000"/>
      <name val="ＭＳ Ｐゴシック"/>
      <family val="3"/>
      <charset val="128"/>
    </font>
    <font>
      <b/>
      <sz val="9"/>
      <color indexed="81"/>
      <name val="MS P ゴシック"/>
      <family val="3"/>
      <charset val="128"/>
    </font>
    <font>
      <u/>
      <sz val="16"/>
      <name val="游ゴシック"/>
      <family val="3"/>
      <charset val="128"/>
      <scheme val="minor"/>
    </font>
    <font>
      <sz val="11"/>
      <name val="游ゴシック"/>
      <family val="2"/>
      <charset val="128"/>
      <scheme val="minor"/>
    </font>
    <font>
      <sz val="14"/>
      <name val="游ゴシック"/>
      <family val="2"/>
      <charset val="128"/>
      <scheme val="minor"/>
    </font>
    <font>
      <sz val="11"/>
      <color theme="0"/>
      <name val="游ゴシック"/>
      <family val="3"/>
      <charset val="128"/>
      <scheme val="minor"/>
    </font>
    <font>
      <sz val="9"/>
      <name val="游ゴシック"/>
      <family val="2"/>
      <charset val="128"/>
      <scheme val="minor"/>
    </font>
    <font>
      <b/>
      <u val="double"/>
      <sz val="14"/>
      <name val="游ゴシック"/>
      <family val="3"/>
      <charset val="128"/>
      <scheme val="minor"/>
    </font>
    <font>
      <b/>
      <u val="double"/>
      <sz val="18"/>
      <color rgb="FFFF0000"/>
      <name val="游ゴシック"/>
      <family val="3"/>
      <charset val="128"/>
      <scheme val="minor"/>
    </font>
    <font>
      <b/>
      <u val="double"/>
      <sz val="14"/>
      <color rgb="FFFF0000"/>
      <name val="游ゴシック"/>
      <family val="3"/>
      <charset val="128"/>
      <scheme val="minor"/>
    </font>
    <font>
      <u/>
      <sz val="11"/>
      <color theme="1"/>
      <name val="ＭＳ Ｐ明朝"/>
      <family val="1"/>
      <charset val="128"/>
    </font>
    <font>
      <sz val="11"/>
      <name val="HG創英角ｺﾞｼｯｸUB"/>
      <family val="3"/>
      <charset val="128"/>
    </font>
    <font>
      <sz val="11"/>
      <color theme="1"/>
      <name val="HG創英角ｺﾞｼｯｸUB"/>
      <family val="3"/>
      <charset val="128"/>
    </font>
    <font>
      <sz val="10"/>
      <name val="HGP創英角ｺﾞｼｯｸUB"/>
      <family val="3"/>
      <charset val="128"/>
    </font>
    <font>
      <sz val="10"/>
      <name val="HG創英ﾌﾟﾚｾﾞﾝｽEB"/>
      <family val="1"/>
      <charset val="128"/>
    </font>
    <font>
      <b/>
      <sz val="11"/>
      <color rgb="FFFF0000"/>
      <name val="ＭＳ Ｐ明朝"/>
      <family val="1"/>
      <charset val="128"/>
    </font>
    <font>
      <b/>
      <sz val="11"/>
      <name val="ＭＳ Ｐ明朝"/>
      <family val="1"/>
      <charset val="128"/>
    </font>
    <font>
      <u/>
      <sz val="11"/>
      <name val="ＭＳ Ｐ明朝"/>
      <family val="1"/>
      <charset val="128"/>
    </font>
    <font>
      <u/>
      <sz val="11"/>
      <name val="HG創英角ｺﾞｼｯｸUB"/>
      <family val="3"/>
      <charset val="128"/>
    </font>
    <font>
      <sz val="14"/>
      <name val="ＭＳ 明朝"/>
      <family val="1"/>
      <charset val="128"/>
    </font>
    <font>
      <b/>
      <sz val="14"/>
      <color rgb="FFFF0000"/>
      <name val="ＭＳ 明朝"/>
      <family val="1"/>
      <charset val="128"/>
    </font>
    <font>
      <sz val="16"/>
      <name val="ＭＳ 明朝"/>
      <family val="1"/>
      <charset val="128"/>
    </font>
    <font>
      <sz val="9"/>
      <name val="ＭＳ 明朝"/>
      <family val="1"/>
      <charset val="128"/>
    </font>
    <font>
      <sz val="18"/>
      <name val="ＭＳ 明朝"/>
      <family val="1"/>
      <charset val="128"/>
    </font>
    <font>
      <sz val="9"/>
      <color theme="0"/>
      <name val="ＭＳ Ｐゴシック"/>
      <family val="3"/>
      <charset val="128"/>
    </font>
    <font>
      <sz val="22"/>
      <color theme="1"/>
      <name val="HGS創英角ｺﾞｼｯｸUB"/>
      <family val="3"/>
      <charset val="128"/>
    </font>
    <font>
      <sz val="22"/>
      <color rgb="FFFF0000"/>
      <name val="HGS創英角ｺﾞｼｯｸUB"/>
      <family val="3"/>
      <charset val="128"/>
    </font>
  </fonts>
  <fills count="20">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66FF33"/>
        <bgColor indexed="64"/>
      </patternFill>
    </fill>
    <fill>
      <patternFill patternType="solid">
        <fgColor rgb="FFFFFF66"/>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79998168889431442"/>
        <bgColor indexed="64"/>
      </patternFill>
    </fill>
    <fill>
      <patternFill patternType="solid">
        <fgColor indexed="42"/>
        <bgColor indexed="64"/>
      </patternFill>
    </fill>
  </fills>
  <borders count="137">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right style="thin">
        <color auto="1"/>
      </right>
      <top/>
      <bottom style="thin">
        <color indexed="64"/>
      </bottom>
      <diagonal/>
    </border>
    <border>
      <left/>
      <right/>
      <top/>
      <bottom style="thin">
        <color indexed="64"/>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auto="1"/>
      </right>
      <top style="thin">
        <color auto="1"/>
      </top>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thin">
        <color auto="1"/>
      </bottom>
      <diagonal/>
    </border>
    <border>
      <left style="medium">
        <color indexed="64"/>
      </left>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style="medium">
        <color indexed="64"/>
      </right>
      <top/>
      <bottom style="hair">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medium">
        <color indexed="64"/>
      </right>
      <top style="thin">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right style="medium">
        <color indexed="64"/>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hair">
        <color auto="1"/>
      </left>
      <right style="medium">
        <color indexed="64"/>
      </right>
      <top/>
      <bottom/>
      <diagonal/>
    </border>
    <border>
      <left style="hair">
        <color auto="1"/>
      </left>
      <right style="medium">
        <color indexed="64"/>
      </right>
      <top/>
      <bottom style="thin">
        <color auto="1"/>
      </bottom>
      <diagonal/>
    </border>
    <border>
      <left style="hair">
        <color auto="1"/>
      </left>
      <right style="medium">
        <color indexed="64"/>
      </right>
      <top/>
      <bottom style="medium">
        <color indexed="64"/>
      </bottom>
      <diagonal/>
    </border>
    <border>
      <left style="hair">
        <color auto="1"/>
      </left>
      <right style="medium">
        <color indexed="64"/>
      </right>
      <top style="thin">
        <color auto="1"/>
      </top>
      <bottom/>
      <diagonal/>
    </border>
    <border>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auto="1"/>
      </bottom>
      <diagonal/>
    </border>
    <border diagonalUp="1">
      <left style="thin">
        <color indexed="64"/>
      </left>
      <right style="dotted">
        <color indexed="64"/>
      </right>
      <top style="thin">
        <color indexed="64"/>
      </top>
      <bottom style="thin">
        <color indexed="64"/>
      </bottom>
      <diagonal style="hair">
        <color indexed="64"/>
      </diagonal>
    </border>
    <border diagonalUp="1">
      <left style="dotted">
        <color indexed="64"/>
      </left>
      <right style="thin">
        <color auto="1"/>
      </right>
      <top style="thin">
        <color indexed="64"/>
      </top>
      <bottom style="thin">
        <color auto="1"/>
      </bottom>
      <diagonal style="hair">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auto="1"/>
      </right>
      <top/>
      <bottom style="thin">
        <color auto="1"/>
      </bottom>
      <diagonal/>
    </border>
    <border diagonalUp="1">
      <left style="dotted">
        <color indexed="64"/>
      </left>
      <right style="medium">
        <color indexed="64"/>
      </right>
      <top style="double">
        <color indexed="64"/>
      </top>
      <bottom style="thin">
        <color indexed="64"/>
      </bottom>
      <diagonal style="hair">
        <color indexed="64"/>
      </diagonal>
    </border>
    <border>
      <left style="medium">
        <color indexed="64"/>
      </left>
      <right style="thin">
        <color auto="1"/>
      </right>
      <top style="thin">
        <color auto="1"/>
      </top>
      <bottom style="thin">
        <color auto="1"/>
      </bottom>
      <diagonal/>
    </border>
    <border diagonalUp="1">
      <left style="dotted">
        <color indexed="64"/>
      </left>
      <right style="medium">
        <color indexed="64"/>
      </right>
      <top style="thin">
        <color indexed="64"/>
      </top>
      <bottom style="thin">
        <color auto="1"/>
      </bottom>
      <diagonal style="hair">
        <color indexed="64"/>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right style="thin">
        <color indexed="64"/>
      </right>
      <top/>
      <bottom style="hair">
        <color auto="1"/>
      </bottom>
      <diagonal/>
    </border>
    <border>
      <left style="hair">
        <color indexed="64"/>
      </left>
      <right/>
      <top/>
      <bottom/>
      <diagonal/>
    </border>
    <border>
      <left style="hair">
        <color auto="1"/>
      </left>
      <right style="hair">
        <color auto="1"/>
      </right>
      <top/>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hair">
        <color auto="1"/>
      </left>
      <right style="hair">
        <color auto="1"/>
      </right>
      <top style="hair">
        <color auto="1"/>
      </top>
      <bottom/>
      <diagonal/>
    </border>
    <border>
      <left style="hair">
        <color auto="1"/>
      </left>
      <right style="hair">
        <color auto="1"/>
      </right>
      <top/>
      <bottom style="dotted">
        <color auto="1"/>
      </bottom>
      <diagonal/>
    </border>
    <border>
      <left/>
      <right/>
      <top/>
      <bottom style="double">
        <color rgb="FFFF0000"/>
      </bottom>
      <diagonal/>
    </border>
    <border>
      <left/>
      <right/>
      <top/>
      <bottom style="medium">
        <color rgb="FFFF0000"/>
      </bottom>
      <diagonal/>
    </border>
    <border>
      <left style="hair">
        <color auto="1"/>
      </left>
      <right style="thin">
        <color auto="1"/>
      </right>
      <top style="hair">
        <color auto="1"/>
      </top>
      <bottom style="double">
        <color indexed="64"/>
      </bottom>
      <diagonal/>
    </border>
    <border>
      <left/>
      <right style="thin">
        <color auto="1"/>
      </right>
      <top style="thin">
        <color auto="1"/>
      </top>
      <bottom style="double">
        <color indexed="64"/>
      </bottom>
      <diagonal/>
    </border>
    <border>
      <left style="thin">
        <color auto="1"/>
      </left>
      <right style="double">
        <color auto="1"/>
      </right>
      <top style="thin">
        <color auto="1"/>
      </top>
      <bottom style="double">
        <color indexed="64"/>
      </bottom>
      <diagonal/>
    </border>
    <border>
      <left style="thin">
        <color auto="1"/>
      </left>
      <right style="double">
        <color auto="1"/>
      </right>
      <top/>
      <bottom style="thin">
        <color auto="1"/>
      </bottom>
      <diagonal/>
    </border>
    <border>
      <left style="double">
        <color auto="1"/>
      </left>
      <right/>
      <top style="double">
        <color indexed="64"/>
      </top>
      <bottom/>
      <diagonal/>
    </border>
    <border>
      <left/>
      <right/>
      <top style="double">
        <color indexed="64"/>
      </top>
      <bottom/>
      <diagonal/>
    </border>
    <border>
      <left style="thin">
        <color indexed="64"/>
      </left>
      <right style="hair">
        <color auto="1"/>
      </right>
      <top style="thin">
        <color indexed="64"/>
      </top>
      <bottom style="thin">
        <color indexed="64"/>
      </bottom>
      <diagonal/>
    </border>
    <border>
      <left style="hair">
        <color auto="1"/>
      </left>
      <right/>
      <top style="thin">
        <color auto="1"/>
      </top>
      <bottom style="thin">
        <color auto="1"/>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right style="hair">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42">
    <xf numFmtId="0" fontId="0" fillId="0" borderId="0" xfId="0">
      <alignment vertical="center"/>
    </xf>
    <xf numFmtId="0" fontId="0" fillId="0" borderId="13" xfId="0" applyBorder="1">
      <alignment vertical="center"/>
    </xf>
    <xf numFmtId="0" fontId="0" fillId="0" borderId="12" xfId="0" applyBorder="1">
      <alignment vertical="center"/>
    </xf>
    <xf numFmtId="0" fontId="2" fillId="0" borderId="0" xfId="0" applyFont="1" applyAlignment="1"/>
    <xf numFmtId="0" fontId="0" fillId="0" borderId="0" xfId="0" applyAlignment="1">
      <alignment vertical="center" shrinkToFit="1"/>
    </xf>
    <xf numFmtId="0" fontId="0" fillId="0" borderId="0" xfId="0" applyAlignment="1">
      <alignment horizontal="center" vertical="center"/>
    </xf>
    <xf numFmtId="0" fontId="0" fillId="0" borderId="19" xfId="0" applyBorder="1" applyAlignment="1">
      <alignment vertical="center" shrinkToFit="1"/>
    </xf>
    <xf numFmtId="0" fontId="0" fillId="0" borderId="17" xfId="0" applyBorder="1" applyAlignment="1">
      <alignment vertical="center" shrinkToFit="1"/>
    </xf>
    <xf numFmtId="0" fontId="5" fillId="6" borderId="16"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49" fontId="5" fillId="3" borderId="16" xfId="0" applyNumberFormat="1" applyFont="1" applyFill="1" applyBorder="1" applyAlignment="1">
      <alignment horizontal="center" vertical="center" shrinkToFit="1"/>
    </xf>
    <xf numFmtId="0" fontId="0" fillId="2" borderId="16" xfId="0"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176" fontId="5" fillId="2" borderId="16" xfId="0" applyNumberFormat="1" applyFont="1" applyFill="1" applyBorder="1" applyAlignment="1">
      <alignment horizontal="center" vertical="center" shrinkToFit="1"/>
    </xf>
    <xf numFmtId="0" fontId="5" fillId="3" borderId="16" xfId="0" applyFont="1" applyFill="1" applyBorder="1" applyAlignment="1">
      <alignment horizontal="center" vertical="center" shrinkToFit="1"/>
    </xf>
    <xf numFmtId="177" fontId="5" fillId="3" borderId="16" xfId="0" applyNumberFormat="1" applyFont="1" applyFill="1" applyBorder="1" applyAlignment="1">
      <alignment horizontal="center" vertical="center" shrinkToFit="1"/>
    </xf>
    <xf numFmtId="176" fontId="5" fillId="3" borderId="16" xfId="0" applyNumberFormat="1" applyFont="1" applyFill="1" applyBorder="1" applyAlignment="1">
      <alignment horizontal="center" vertical="center" shrinkToFit="1"/>
    </xf>
    <xf numFmtId="0" fontId="5" fillId="2" borderId="16" xfId="0" applyFont="1" applyFill="1" applyBorder="1" applyAlignment="1">
      <alignment shrinkToFit="1"/>
    </xf>
    <xf numFmtId="0" fontId="5" fillId="2" borderId="16" xfId="0" applyFont="1" applyFill="1" applyBorder="1" applyAlignment="1">
      <alignment vertical="center" shrinkToFit="1"/>
    </xf>
    <xf numFmtId="0" fontId="0" fillId="0" borderId="20" xfId="0" applyBorder="1">
      <alignment vertical="center"/>
    </xf>
    <xf numFmtId="0" fontId="0" fillId="0" borderId="21" xfId="0" applyBorder="1" applyAlignment="1">
      <alignment vertical="center" shrinkToFit="1"/>
    </xf>
    <xf numFmtId="0" fontId="0" fillId="0" borderId="13" xfId="0" applyBorder="1" applyAlignment="1">
      <alignment vertical="center" shrinkToFit="1"/>
    </xf>
    <xf numFmtId="0" fontId="0" fillId="0" borderId="22" xfId="0" applyBorder="1">
      <alignment vertical="center"/>
    </xf>
    <xf numFmtId="0" fontId="6" fillId="0" borderId="0" xfId="0" applyFont="1">
      <alignment vertical="center"/>
    </xf>
    <xf numFmtId="0" fontId="0" fillId="9" borderId="7" xfId="0" applyFill="1" applyBorder="1" applyAlignment="1">
      <alignment horizontal="distributed" vertical="center"/>
    </xf>
    <xf numFmtId="0" fontId="0" fillId="9" borderId="3" xfId="0" applyFill="1" applyBorder="1" applyAlignment="1">
      <alignment horizontal="distributed" vertical="center"/>
    </xf>
    <xf numFmtId="0" fontId="0" fillId="9" borderId="37" xfId="0" applyFill="1" applyBorder="1" applyAlignment="1">
      <alignment horizontal="distributed" vertical="center"/>
    </xf>
    <xf numFmtId="0" fontId="0" fillId="0" borderId="16" xfId="0" applyBorder="1">
      <alignment vertical="center"/>
    </xf>
    <xf numFmtId="0" fontId="0" fillId="0" borderId="16" xfId="0" applyBorder="1" applyAlignment="1">
      <alignment vertical="center" shrinkToFit="1"/>
    </xf>
    <xf numFmtId="0" fontId="0" fillId="9" borderId="16" xfId="0" applyFill="1" applyBorder="1">
      <alignment vertical="center"/>
    </xf>
    <xf numFmtId="0" fontId="6" fillId="0" borderId="16" xfId="0" applyFont="1" applyBorder="1">
      <alignment vertical="center"/>
    </xf>
    <xf numFmtId="0" fontId="7" fillId="10" borderId="30" xfId="0" applyFont="1"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lignment vertical="center"/>
    </xf>
    <xf numFmtId="0" fontId="0" fillId="10" borderId="36" xfId="0" applyFill="1" applyBorder="1">
      <alignment vertical="center"/>
    </xf>
    <xf numFmtId="0" fontId="10" fillId="10" borderId="34" xfId="0" applyFont="1" applyFill="1" applyBorder="1">
      <alignment vertical="center"/>
    </xf>
    <xf numFmtId="0" fontId="10" fillId="10" borderId="35" xfId="0" applyFont="1" applyFill="1" applyBorder="1">
      <alignment vertical="center"/>
    </xf>
    <xf numFmtId="0" fontId="0" fillId="9" borderId="5" xfId="0" applyFill="1" applyBorder="1" applyAlignment="1">
      <alignment horizontal="distributed" vertical="center"/>
    </xf>
    <xf numFmtId="0" fontId="10" fillId="10" borderId="45" xfId="0" applyFont="1" applyFill="1" applyBorder="1">
      <alignment vertical="center"/>
    </xf>
    <xf numFmtId="0" fontId="11" fillId="9" borderId="1" xfId="0" applyFont="1" applyFill="1" applyBorder="1" applyAlignment="1">
      <alignment horizontal="distributed" vertical="center"/>
    </xf>
    <xf numFmtId="0" fontId="11" fillId="9" borderId="7" xfId="0" applyFont="1" applyFill="1" applyBorder="1" applyAlignment="1">
      <alignment horizontal="distributed" vertical="center"/>
    </xf>
    <xf numFmtId="0" fontId="11" fillId="9" borderId="3" xfId="0" applyFont="1" applyFill="1" applyBorder="1" applyAlignment="1">
      <alignment horizontal="distributed" vertical="center"/>
    </xf>
    <xf numFmtId="0" fontId="10" fillId="10" borderId="39" xfId="0" applyFont="1" applyFill="1" applyBorder="1">
      <alignment vertical="center"/>
    </xf>
    <xf numFmtId="0" fontId="0" fillId="10" borderId="31" xfId="0" applyFill="1" applyBorder="1">
      <alignment vertical="center"/>
    </xf>
    <xf numFmtId="0" fontId="0" fillId="10" borderId="32" xfId="0" applyFill="1" applyBorder="1">
      <alignment vertical="center"/>
    </xf>
    <xf numFmtId="0" fontId="0" fillId="10" borderId="0" xfId="0" applyFill="1" applyAlignment="1">
      <alignment horizontal="left" vertical="center"/>
    </xf>
    <xf numFmtId="0" fontId="0" fillId="10" borderId="0" xfId="0" applyFill="1">
      <alignment vertical="center"/>
    </xf>
    <xf numFmtId="0" fontId="0" fillId="10" borderId="39" xfId="0" applyFill="1" applyBorder="1">
      <alignment vertical="center"/>
    </xf>
    <xf numFmtId="0" fontId="0" fillId="10" borderId="50"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10" borderId="52" xfId="0" applyFill="1" applyBorder="1">
      <alignment vertical="center"/>
    </xf>
    <xf numFmtId="0" fontId="6" fillId="10" borderId="0" xfId="0" applyFont="1" applyFill="1" applyAlignment="1">
      <alignment horizontal="center" vertical="center"/>
    </xf>
    <xf numFmtId="0" fontId="6" fillId="10" borderId="39" xfId="0" applyFont="1" applyFill="1" applyBorder="1" applyAlignment="1">
      <alignment horizontal="center" vertical="center"/>
    </xf>
    <xf numFmtId="0" fontId="7" fillId="10" borderId="33" xfId="0" applyFont="1" applyFill="1" applyBorder="1" applyAlignment="1">
      <alignment horizontal="center" vertical="center"/>
    </xf>
    <xf numFmtId="0" fontId="0" fillId="10" borderId="27" xfId="0" applyFill="1" applyBorder="1" applyAlignment="1">
      <alignment horizontal="left" vertical="center" indent="1"/>
    </xf>
    <xf numFmtId="0" fontId="0" fillId="10" borderId="51" xfId="0" applyFill="1" applyBorder="1" applyAlignment="1">
      <alignment horizontal="left" vertical="center" indent="1"/>
    </xf>
    <xf numFmtId="0" fontId="0" fillId="0" borderId="56" xfId="0" applyBorder="1" applyAlignment="1">
      <alignment vertical="center" shrinkToFit="1"/>
    </xf>
    <xf numFmtId="0" fontId="0" fillId="0" borderId="55" xfId="0" applyBorder="1">
      <alignment vertical="center"/>
    </xf>
    <xf numFmtId="0" fontId="0" fillId="0" borderId="56" xfId="0" applyBorder="1">
      <alignment vertical="center"/>
    </xf>
    <xf numFmtId="0" fontId="0" fillId="9" borderId="55" xfId="0" applyFill="1" applyBorder="1">
      <alignment vertical="center"/>
    </xf>
    <xf numFmtId="0" fontId="0" fillId="9" borderId="55" xfId="0" applyFill="1" applyBorder="1" applyAlignment="1">
      <alignment vertical="center" shrinkToFit="1"/>
    </xf>
    <xf numFmtId="0" fontId="6" fillId="0" borderId="56" xfId="0" applyFont="1" applyBorder="1">
      <alignment vertical="center"/>
    </xf>
    <xf numFmtId="0" fontId="10" fillId="10" borderId="57" xfId="0" applyFont="1" applyFill="1" applyBorder="1">
      <alignment vertical="center"/>
    </xf>
    <xf numFmtId="0" fontId="10" fillId="10" borderId="58" xfId="0" applyFont="1" applyFill="1" applyBorder="1">
      <alignment vertical="center"/>
    </xf>
    <xf numFmtId="0" fontId="10" fillId="10" borderId="57" xfId="0" applyFont="1" applyFill="1" applyBorder="1" applyAlignment="1">
      <alignment horizontal="right" vertical="center"/>
    </xf>
    <xf numFmtId="0" fontId="10" fillId="10" borderId="59" xfId="0" applyFont="1" applyFill="1" applyBorder="1">
      <alignment vertical="center"/>
    </xf>
    <xf numFmtId="0" fontId="0" fillId="2" borderId="16" xfId="0" applyFill="1" applyBorder="1" applyAlignment="1">
      <alignment horizontal="right" vertical="top"/>
    </xf>
    <xf numFmtId="0" fontId="0" fillId="2" borderId="16" xfId="0" applyFill="1" applyBorder="1" applyAlignment="1">
      <alignment vertical="top"/>
    </xf>
    <xf numFmtId="0" fontId="0" fillId="0" borderId="0" xfId="0" applyAlignment="1">
      <alignment horizontal="right" vertical="center"/>
    </xf>
    <xf numFmtId="0" fontId="0" fillId="13" borderId="10" xfId="0" applyFill="1" applyBorder="1" applyAlignment="1">
      <alignment horizontal="center" vertical="center"/>
    </xf>
    <xf numFmtId="0" fontId="0" fillId="13" borderId="11" xfId="0" applyFill="1" applyBorder="1">
      <alignment vertical="center"/>
    </xf>
    <xf numFmtId="0" fontId="0" fillId="13" borderId="0" xfId="0" applyFill="1">
      <alignment vertical="center"/>
    </xf>
    <xf numFmtId="0" fontId="0" fillId="14" borderId="0" xfId="0" applyFill="1">
      <alignment vertical="center"/>
    </xf>
    <xf numFmtId="0" fontId="0" fillId="14" borderId="10" xfId="0" applyFill="1" applyBorder="1" applyAlignment="1">
      <alignment horizontal="center" vertical="center"/>
    </xf>
    <xf numFmtId="0" fontId="0" fillId="14" borderId="11" xfId="0" applyFill="1" applyBorder="1">
      <alignment vertical="center"/>
    </xf>
    <xf numFmtId="0" fontId="0" fillId="14" borderId="13" xfId="0" applyFill="1" applyBorder="1">
      <alignment vertical="center"/>
    </xf>
    <xf numFmtId="0" fontId="0" fillId="14" borderId="14" xfId="0" applyFill="1" applyBorder="1" applyAlignment="1">
      <alignment horizontal="center" vertical="center"/>
    </xf>
    <xf numFmtId="0" fontId="0" fillId="14" borderId="15" xfId="0" applyFill="1" applyBorder="1">
      <alignment vertical="center"/>
    </xf>
    <xf numFmtId="0" fontId="0" fillId="14" borderId="5" xfId="0" applyFill="1" applyBorder="1" applyAlignment="1">
      <alignment horizontal="center" vertical="center"/>
    </xf>
    <xf numFmtId="0" fontId="0" fillId="14" borderId="6" xfId="0" applyFill="1" applyBorder="1">
      <alignment vertical="center"/>
    </xf>
    <xf numFmtId="0" fontId="0" fillId="14" borderId="7" xfId="0" applyFill="1" applyBorder="1" applyAlignment="1">
      <alignment horizontal="center" vertical="center"/>
    </xf>
    <xf numFmtId="0" fontId="0" fillId="14" borderId="8" xfId="0" applyFill="1" applyBorder="1">
      <alignment vertical="center"/>
    </xf>
    <xf numFmtId="0" fontId="0" fillId="14" borderId="9" xfId="0" applyFill="1" applyBorder="1">
      <alignment vertical="center"/>
    </xf>
    <xf numFmtId="0" fontId="0" fillId="14" borderId="3" xfId="0" applyFill="1" applyBorder="1" applyAlignment="1">
      <alignment horizontal="center" vertical="center"/>
    </xf>
    <xf numFmtId="0" fontId="0" fillId="14" borderId="4" xfId="0" applyFill="1" applyBorder="1">
      <alignment vertical="center"/>
    </xf>
    <xf numFmtId="0" fontId="0" fillId="13" borderId="5" xfId="0" applyFill="1" applyBorder="1" applyAlignment="1">
      <alignment horizontal="center" vertical="center"/>
    </xf>
    <xf numFmtId="0" fontId="0" fillId="13" borderId="6" xfId="0" applyFill="1" applyBorder="1">
      <alignment vertical="center"/>
    </xf>
    <xf numFmtId="0" fontId="0" fillId="13" borderId="7" xfId="0" applyFill="1" applyBorder="1" applyAlignment="1">
      <alignment horizontal="center" vertical="center"/>
    </xf>
    <xf numFmtId="0" fontId="0" fillId="13" borderId="8" xfId="0" applyFill="1" applyBorder="1">
      <alignment vertical="center"/>
    </xf>
    <xf numFmtId="0" fontId="0" fillId="13" borderId="9" xfId="0" applyFill="1" applyBorder="1">
      <alignment vertical="center"/>
    </xf>
    <xf numFmtId="0" fontId="0" fillId="13" borderId="13" xfId="0" applyFill="1" applyBorder="1">
      <alignment vertical="center"/>
    </xf>
    <xf numFmtId="0" fontId="0" fillId="13" borderId="3" xfId="0" applyFill="1" applyBorder="1" applyAlignment="1">
      <alignment horizontal="center" vertical="center"/>
    </xf>
    <xf numFmtId="0" fontId="0" fillId="13" borderId="4" xfId="0" applyFill="1" applyBorder="1">
      <alignment vertical="center"/>
    </xf>
    <xf numFmtId="0" fontId="0" fillId="2" borderId="12" xfId="0" applyFill="1"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56" xfId="0" applyFont="1" applyBorder="1" applyAlignment="1" applyProtection="1">
      <alignment vertical="center" shrinkToFit="1"/>
      <protection locked="0"/>
    </xf>
    <xf numFmtId="0" fontId="2" fillId="0" borderId="63" xfId="0" applyFont="1" applyBorder="1" applyAlignment="1" applyProtection="1">
      <alignment horizontal="right" vertical="center" shrinkToFit="1"/>
      <protection locked="0"/>
    </xf>
    <xf numFmtId="0" fontId="2" fillId="0" borderId="66" xfId="0" applyFont="1" applyBorder="1" applyAlignment="1" applyProtection="1">
      <alignment horizontal="right" vertical="center" shrinkToFit="1"/>
      <protection locked="0"/>
    </xf>
    <xf numFmtId="0" fontId="2" fillId="0" borderId="16" xfId="0" applyFont="1" applyBorder="1" applyAlignment="1" applyProtection="1">
      <alignment vertical="center" shrinkToFit="1"/>
      <protection locked="0"/>
    </xf>
    <xf numFmtId="0" fontId="2" fillId="0" borderId="69" xfId="0" applyFont="1" applyBorder="1" applyAlignment="1" applyProtection="1">
      <alignment horizontal="left" vertical="center" shrinkToFit="1"/>
      <protection locked="0"/>
    </xf>
    <xf numFmtId="0" fontId="2" fillId="0" borderId="70" xfId="0" applyFont="1" applyBorder="1" applyAlignment="1" applyProtection="1">
      <alignment horizontal="right" vertical="center" shrinkToFit="1"/>
      <protection locked="0"/>
    </xf>
    <xf numFmtId="0" fontId="2" fillId="0" borderId="65" xfId="0" applyFont="1" applyBorder="1" applyAlignment="1" applyProtection="1">
      <alignment horizontal="left" vertical="center" shrinkToFit="1"/>
      <protection locked="0"/>
    </xf>
    <xf numFmtId="0" fontId="0" fillId="13" borderId="17" xfId="0" applyFill="1" applyBorder="1">
      <alignment vertical="center"/>
    </xf>
    <xf numFmtId="0" fontId="0" fillId="13" borderId="93" xfId="0" applyFill="1" applyBorder="1" applyAlignment="1">
      <alignment horizontal="center" vertical="center"/>
    </xf>
    <xf numFmtId="0" fontId="0" fillId="13" borderId="94" xfId="0" applyFill="1" applyBorder="1">
      <alignment vertical="center"/>
    </xf>
    <xf numFmtId="0" fontId="0" fillId="13" borderId="19" xfId="0" applyFill="1" applyBorder="1">
      <alignment vertical="center"/>
    </xf>
    <xf numFmtId="0" fontId="0" fillId="13" borderId="95" xfId="0" applyFill="1" applyBorder="1">
      <alignment vertical="center"/>
    </xf>
    <xf numFmtId="0" fontId="0" fillId="13" borderId="96" xfId="0" applyFill="1" applyBorder="1" applyAlignment="1">
      <alignment horizontal="center" vertical="center"/>
    </xf>
    <xf numFmtId="0" fontId="0" fillId="13" borderId="97" xfId="0" applyFill="1" applyBorder="1">
      <alignment vertical="center"/>
    </xf>
    <xf numFmtId="0" fontId="10" fillId="0" borderId="0" xfId="0" applyFont="1">
      <alignment vertical="center"/>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center" vertical="center" shrinkToFit="1"/>
    </xf>
    <xf numFmtId="0" fontId="6" fillId="10" borderId="44" xfId="0" applyFont="1" applyFill="1" applyBorder="1" applyAlignment="1" applyProtection="1">
      <alignment horizontal="left" vertical="center" indent="1"/>
      <protection locked="0"/>
    </xf>
    <xf numFmtId="0" fontId="5" fillId="2" borderId="16" xfId="0" applyFont="1" applyFill="1" applyBorder="1" applyAlignment="1">
      <alignment horizontal="center" vertical="center" shrinkToFit="1"/>
    </xf>
    <xf numFmtId="0" fontId="5" fillId="14" borderId="16" xfId="0" applyFont="1" applyFill="1" applyBorder="1" applyAlignment="1">
      <alignment horizontal="center" vertical="center" shrinkToFit="1"/>
    </xf>
    <xf numFmtId="178" fontId="5" fillId="2" borderId="16" xfId="0" applyNumberFormat="1" applyFont="1" applyFill="1" applyBorder="1" applyAlignment="1">
      <alignment horizontal="center" vertical="center" shrinkToFit="1"/>
    </xf>
    <xf numFmtId="178" fontId="2" fillId="14" borderId="16" xfId="0" applyNumberFormat="1" applyFont="1" applyFill="1" applyBorder="1" applyAlignment="1">
      <alignment horizontal="center" vertical="center" shrinkToFit="1"/>
    </xf>
    <xf numFmtId="0" fontId="5" fillId="0" borderId="0" xfId="0" applyFont="1" applyAlignment="1">
      <alignment horizontal="center" vertical="center" shrinkToFit="1"/>
    </xf>
    <xf numFmtId="0" fontId="25" fillId="0" borderId="0" xfId="0" applyFont="1" applyAlignment="1">
      <alignment horizontal="center" vertical="center" shrinkToFit="1"/>
    </xf>
    <xf numFmtId="0" fontId="26" fillId="0" borderId="0" xfId="0" applyFont="1" applyAlignment="1">
      <alignment vertical="center" shrinkToFit="1"/>
    </xf>
    <xf numFmtId="0" fontId="2" fillId="2" borderId="71" xfId="0" applyFont="1" applyFill="1" applyBorder="1" applyAlignment="1">
      <alignment horizontal="center" vertical="center" shrinkToFit="1"/>
    </xf>
    <xf numFmtId="179" fontId="2" fillId="2" borderId="71" xfId="0" applyNumberFormat="1" applyFont="1" applyFill="1" applyBorder="1" applyAlignment="1">
      <alignment horizontal="center" vertical="center" shrinkToFit="1"/>
    </xf>
    <xf numFmtId="180" fontId="2" fillId="2" borderId="71" xfId="0" applyNumberFormat="1" applyFont="1" applyFill="1" applyBorder="1" applyAlignment="1">
      <alignment horizontal="center" vertical="center" shrinkToFit="1"/>
    </xf>
    <xf numFmtId="181" fontId="2" fillId="2" borderId="71" xfId="0" applyNumberFormat="1" applyFont="1" applyFill="1" applyBorder="1" applyAlignment="1">
      <alignment horizontal="center" vertical="center" shrinkToFit="1"/>
    </xf>
    <xf numFmtId="0" fontId="5" fillId="7" borderId="72" xfId="0" applyFont="1" applyFill="1" applyBorder="1" applyAlignment="1">
      <alignment horizontal="center" vertical="center"/>
    </xf>
    <xf numFmtId="0" fontId="5" fillId="7" borderId="73" xfId="0" applyFont="1" applyFill="1" applyBorder="1" applyAlignment="1">
      <alignment horizontal="center" vertical="center"/>
    </xf>
    <xf numFmtId="0" fontId="5" fillId="7" borderId="73" xfId="0" applyFont="1" applyFill="1" applyBorder="1" applyAlignment="1">
      <alignment horizontal="center"/>
    </xf>
    <xf numFmtId="0" fontId="5" fillId="7" borderId="74" xfId="0" applyFont="1" applyFill="1" applyBorder="1" applyAlignment="1">
      <alignment horizontal="center"/>
    </xf>
    <xf numFmtId="0" fontId="5" fillId="11" borderId="81" xfId="0" applyFont="1" applyFill="1" applyBorder="1" applyAlignment="1">
      <alignment horizontal="center" vertical="center"/>
    </xf>
    <xf numFmtId="0" fontId="5" fillId="11" borderId="73" xfId="0" applyFont="1" applyFill="1" applyBorder="1" applyAlignment="1">
      <alignment horizontal="center" vertical="center"/>
    </xf>
    <xf numFmtId="0" fontId="5" fillId="11" borderId="73" xfId="0" applyFont="1" applyFill="1" applyBorder="1" applyAlignment="1">
      <alignment horizontal="center"/>
    </xf>
    <xf numFmtId="0" fontId="5" fillId="11" borderId="74" xfId="0" applyFont="1" applyFill="1" applyBorder="1" applyAlignment="1">
      <alignment horizontal="center"/>
    </xf>
    <xf numFmtId="0" fontId="2" fillId="7" borderId="75" xfId="0" applyFont="1" applyFill="1" applyBorder="1" applyAlignment="1">
      <alignment horizontal="center" vertical="center" shrinkToFit="1"/>
    </xf>
    <xf numFmtId="0" fontId="23" fillId="2" borderId="64" xfId="0" applyFont="1" applyFill="1" applyBorder="1" applyAlignment="1">
      <alignment horizontal="left" vertical="center" shrinkToFit="1"/>
    </xf>
    <xf numFmtId="0" fontId="2" fillId="2" borderId="76" xfId="0" applyFont="1" applyFill="1" applyBorder="1" applyAlignment="1">
      <alignment horizontal="right" vertical="center" shrinkToFit="1"/>
    </xf>
    <xf numFmtId="0" fontId="2" fillId="11" borderId="75" xfId="0" applyFont="1" applyFill="1" applyBorder="1" applyAlignment="1">
      <alignment vertical="center" shrinkToFit="1"/>
    </xf>
    <xf numFmtId="0" fontId="2" fillId="11" borderId="62" xfId="0" applyFont="1" applyFill="1" applyBorder="1" applyAlignment="1">
      <alignment horizontal="left" vertical="center" shrinkToFit="1"/>
    </xf>
    <xf numFmtId="0" fontId="2" fillId="7" borderId="77" xfId="0" applyFont="1" applyFill="1" applyBorder="1" applyAlignment="1">
      <alignment horizontal="center" vertical="center" shrinkToFit="1"/>
    </xf>
    <xf numFmtId="0" fontId="17" fillId="7" borderId="68" xfId="0" applyFont="1" applyFill="1" applyBorder="1" applyAlignment="1">
      <alignment horizontal="left" vertical="center" shrinkToFit="1"/>
    </xf>
    <xf numFmtId="0" fontId="23" fillId="2" borderId="67" xfId="0" applyFont="1" applyFill="1" applyBorder="1" applyAlignment="1">
      <alignment horizontal="left" vertical="center" shrinkToFit="1"/>
    </xf>
    <xf numFmtId="0" fontId="2" fillId="2" borderId="78" xfId="0" applyFont="1" applyFill="1" applyBorder="1" applyAlignment="1">
      <alignment horizontal="right" vertical="center" shrinkToFit="1"/>
    </xf>
    <xf numFmtId="0" fontId="2" fillId="11" borderId="77" xfId="0" applyFont="1" applyFill="1" applyBorder="1" applyAlignment="1">
      <alignment vertical="center" shrinkToFit="1"/>
    </xf>
    <xf numFmtId="0" fontId="2" fillId="11" borderId="65" xfId="0" applyFont="1" applyFill="1" applyBorder="1" applyAlignment="1">
      <alignment horizontal="left" vertical="center" shrinkToFit="1"/>
    </xf>
    <xf numFmtId="0" fontId="18" fillId="11" borderId="68" xfId="0" applyFont="1" applyFill="1" applyBorder="1" applyAlignment="1">
      <alignment horizontal="right" vertical="center" shrinkToFit="1"/>
    </xf>
    <xf numFmtId="0" fontId="4"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0" xfId="0" applyProtection="1">
      <alignment vertical="center"/>
      <protection locked="0"/>
    </xf>
    <xf numFmtId="0" fontId="11" fillId="10" borderId="31" xfId="0" applyFont="1" applyFill="1" applyBorder="1">
      <alignment vertical="center"/>
    </xf>
    <xf numFmtId="0" fontId="21" fillId="0" borderId="0" xfId="0" applyFont="1" applyAlignment="1"/>
    <xf numFmtId="0" fontId="29" fillId="10" borderId="0" xfId="0" applyFont="1" applyFill="1">
      <alignment vertical="center"/>
    </xf>
    <xf numFmtId="0" fontId="0" fillId="10" borderId="0" xfId="0" applyFill="1" applyAlignment="1">
      <alignment horizontal="right"/>
    </xf>
    <xf numFmtId="0" fontId="0" fillId="10" borderId="0" xfId="0" applyFill="1" applyAlignment="1">
      <alignment horizontal="center"/>
    </xf>
    <xf numFmtId="0" fontId="0" fillId="10" borderId="0" xfId="0" applyFill="1" applyAlignment="1">
      <alignment horizontal="left"/>
    </xf>
    <xf numFmtId="0" fontId="30" fillId="10" borderId="3" xfId="0" applyFont="1" applyFill="1" applyBorder="1" applyAlignment="1">
      <alignment horizontal="center" vertical="center" shrinkToFit="1"/>
    </xf>
    <xf numFmtId="0" fontId="30" fillId="10" borderId="4" xfId="0" applyFont="1" applyFill="1" applyBorder="1" applyAlignment="1">
      <alignment horizontal="center" vertical="center" shrinkToFit="1"/>
    </xf>
    <xf numFmtId="0" fontId="0" fillId="10" borderId="107" xfId="0" applyFill="1" applyBorder="1" applyAlignment="1">
      <alignment horizontal="left" vertical="center"/>
    </xf>
    <xf numFmtId="0" fontId="31" fillId="10" borderId="87" xfId="0" applyFont="1" applyFill="1" applyBorder="1" applyAlignment="1">
      <alignment horizontal="center" vertical="center"/>
    </xf>
    <xf numFmtId="1" fontId="31" fillId="10" borderId="87" xfId="0" applyNumberFormat="1" applyFont="1" applyFill="1" applyBorder="1" applyAlignment="1">
      <alignment horizontal="center" vertical="center"/>
    </xf>
    <xf numFmtId="20" fontId="0" fillId="10" borderId="109" xfId="0" applyNumberFormat="1" applyFill="1" applyBorder="1" applyAlignment="1">
      <alignment horizontal="center" vertical="center"/>
    </xf>
    <xf numFmtId="20" fontId="0" fillId="10" borderId="5" xfId="0" applyNumberFormat="1" applyFill="1" applyBorder="1" applyAlignment="1">
      <alignment horizontal="center" vertical="center"/>
    </xf>
    <xf numFmtId="0" fontId="31" fillId="10" borderId="107" xfId="0" applyFont="1" applyFill="1" applyBorder="1" applyAlignment="1">
      <alignment horizontal="center" vertical="center"/>
    </xf>
    <xf numFmtId="1" fontId="31" fillId="10" borderId="107" xfId="0" applyNumberFormat="1" applyFont="1" applyFill="1" applyBorder="1" applyAlignment="1">
      <alignment horizontal="center" vertical="center"/>
    </xf>
    <xf numFmtId="0" fontId="0" fillId="10" borderId="87" xfId="0" applyFill="1" applyBorder="1" applyAlignment="1">
      <alignment horizontal="left" vertical="center"/>
    </xf>
    <xf numFmtId="20" fontId="0" fillId="10" borderId="83" xfId="0" applyNumberFormat="1" applyFill="1" applyBorder="1" applyAlignment="1">
      <alignment horizontal="center" vertical="center"/>
    </xf>
    <xf numFmtId="20" fontId="0" fillId="10" borderId="7" xfId="0" applyNumberFormat="1" applyFill="1" applyBorder="1" applyAlignment="1">
      <alignment horizontal="center" vertical="center"/>
    </xf>
    <xf numFmtId="0" fontId="0" fillId="10" borderId="92" xfId="0" applyFill="1" applyBorder="1" applyAlignment="1">
      <alignment horizontal="left" vertical="center"/>
    </xf>
    <xf numFmtId="0" fontId="0" fillId="10" borderId="0" xfId="0" applyFill="1" applyAlignment="1">
      <alignment horizontal="center" vertical="center"/>
    </xf>
    <xf numFmtId="0" fontId="0" fillId="10" borderId="0" xfId="0" applyFill="1" applyAlignment="1">
      <alignment horizontal="right" vertical="center"/>
    </xf>
    <xf numFmtId="20" fontId="0" fillId="10" borderId="1" xfId="0" applyNumberFormat="1" applyFill="1" applyBorder="1" applyAlignment="1">
      <alignment horizontal="center" vertical="center"/>
    </xf>
    <xf numFmtId="20" fontId="0" fillId="10" borderId="84" xfId="0" applyNumberFormat="1" applyFill="1" applyBorder="1" applyAlignment="1">
      <alignment horizontal="center" vertical="center"/>
    </xf>
    <xf numFmtId="20" fontId="0" fillId="10" borderId="3" xfId="0" applyNumberFormat="1" applyFill="1" applyBorder="1" applyAlignment="1">
      <alignment horizontal="center" vertical="center"/>
    </xf>
    <xf numFmtId="0" fontId="6" fillId="10" borderId="25" xfId="0" applyFont="1" applyFill="1" applyBorder="1" applyAlignment="1" applyProtection="1">
      <alignment horizontal="left" vertical="center" indent="1"/>
      <protection locked="0"/>
    </xf>
    <xf numFmtId="0" fontId="27" fillId="10" borderId="17" xfId="0" applyFont="1" applyFill="1" applyBorder="1">
      <alignment vertical="center"/>
    </xf>
    <xf numFmtId="0" fontId="27" fillId="10" borderId="98" xfId="0" applyFont="1" applyFill="1" applyBorder="1">
      <alignment vertical="center"/>
    </xf>
    <xf numFmtId="0" fontId="27" fillId="10" borderId="99" xfId="0" applyFont="1" applyFill="1" applyBorder="1">
      <alignment vertical="center"/>
    </xf>
    <xf numFmtId="0" fontId="27" fillId="10" borderId="21" xfId="0" applyFont="1" applyFill="1" applyBorder="1">
      <alignment vertical="center"/>
    </xf>
    <xf numFmtId="0" fontId="27" fillId="10" borderId="13" xfId="0" applyFont="1" applyFill="1" applyBorder="1">
      <alignment vertical="center"/>
    </xf>
    <xf numFmtId="0" fontId="27" fillId="10" borderId="100" xfId="0" applyFont="1" applyFill="1" applyBorder="1">
      <alignment vertical="center"/>
    </xf>
    <xf numFmtId="0" fontId="32" fillId="10" borderId="0" xfId="0" applyFont="1" applyFill="1">
      <alignment vertical="center"/>
    </xf>
    <xf numFmtId="0" fontId="27" fillId="10" borderId="0" xfId="0" applyFont="1" applyFill="1">
      <alignment vertical="center"/>
    </xf>
    <xf numFmtId="0" fontId="27" fillId="10" borderId="39" xfId="0" applyFont="1" applyFill="1" applyBorder="1">
      <alignment vertical="center"/>
    </xf>
    <xf numFmtId="0" fontId="33" fillId="10" borderId="40" xfId="0" applyFont="1" applyFill="1" applyBorder="1">
      <alignment vertical="center"/>
    </xf>
    <xf numFmtId="0" fontId="19" fillId="10" borderId="0" xfId="0" applyFont="1" applyFill="1" applyAlignment="1"/>
    <xf numFmtId="0" fontId="19" fillId="10" borderId="0" xfId="0" applyFont="1" applyFill="1">
      <alignment vertical="center"/>
    </xf>
    <xf numFmtId="20" fontId="0" fillId="10" borderId="10" xfId="0" applyNumberFormat="1" applyFill="1" applyBorder="1" applyAlignment="1">
      <alignment horizontal="center" vertical="center"/>
    </xf>
    <xf numFmtId="0" fontId="35" fillId="9" borderId="43" xfId="0" applyFont="1" applyFill="1" applyBorder="1" applyAlignment="1">
      <alignment horizontal="distributed" vertical="center"/>
    </xf>
    <xf numFmtId="0" fontId="11" fillId="9" borderId="116" xfId="0" applyFont="1" applyFill="1" applyBorder="1" applyAlignment="1">
      <alignment horizontal="distributed" vertical="center"/>
    </xf>
    <xf numFmtId="0" fontId="10" fillId="10" borderId="118" xfId="0" applyFont="1" applyFill="1" applyBorder="1">
      <alignment vertical="center"/>
    </xf>
    <xf numFmtId="0" fontId="6" fillId="10" borderId="120" xfId="0" applyFont="1" applyFill="1" applyBorder="1" applyAlignment="1" applyProtection="1">
      <alignment horizontal="left" vertical="center" indent="1"/>
      <protection locked="0"/>
    </xf>
    <xf numFmtId="0" fontId="7" fillId="10" borderId="0" xfId="0" applyFont="1" applyFill="1">
      <alignment vertical="center"/>
    </xf>
    <xf numFmtId="0" fontId="7" fillId="10" borderId="33" xfId="0" applyFont="1" applyFill="1" applyBorder="1">
      <alignment vertical="center"/>
    </xf>
    <xf numFmtId="0" fontId="7" fillId="10" borderId="36" xfId="0" applyFont="1" applyFill="1" applyBorder="1">
      <alignment vertical="center"/>
    </xf>
    <xf numFmtId="0" fontId="11" fillId="9" borderId="10" xfId="0" applyFont="1" applyFill="1" applyBorder="1" applyAlignment="1">
      <alignment horizontal="center" vertical="center" shrinkToFit="1"/>
    </xf>
    <xf numFmtId="0" fontId="6" fillId="9" borderId="115" xfId="0" applyFont="1" applyFill="1" applyBorder="1" applyAlignment="1">
      <alignment horizontal="left" vertical="center" indent="1"/>
    </xf>
    <xf numFmtId="0" fontId="36" fillId="9" borderId="57" xfId="0" applyFont="1" applyFill="1" applyBorder="1" applyAlignment="1">
      <alignment vertical="center" shrinkToFit="1"/>
    </xf>
    <xf numFmtId="0" fontId="11" fillId="9" borderId="5" xfId="0" applyFont="1" applyFill="1" applyBorder="1" applyAlignment="1">
      <alignment horizontal="distributed" vertical="center"/>
    </xf>
    <xf numFmtId="0" fontId="10" fillId="10" borderId="42" xfId="0" applyFont="1" applyFill="1" applyBorder="1">
      <alignment vertical="center"/>
    </xf>
    <xf numFmtId="0" fontId="6" fillId="12" borderId="0" xfId="0" applyFont="1" applyFill="1">
      <alignment vertical="center"/>
    </xf>
    <xf numFmtId="0" fontId="0" fillId="10" borderId="16" xfId="0" applyFill="1" applyBorder="1" applyAlignment="1">
      <alignment vertical="center" shrinkToFit="1"/>
    </xf>
    <xf numFmtId="0" fontId="0" fillId="10" borderId="16" xfId="0" applyFill="1" applyBorder="1">
      <alignment vertical="center"/>
    </xf>
    <xf numFmtId="0" fontId="6" fillId="10" borderId="40" xfId="0" applyFont="1" applyFill="1" applyBorder="1" applyAlignment="1">
      <alignment horizontal="center" vertical="center"/>
    </xf>
    <xf numFmtId="0" fontId="6" fillId="10" borderId="41" xfId="0" applyFont="1" applyFill="1" applyBorder="1" applyAlignment="1">
      <alignment horizontal="center" vertical="center"/>
    </xf>
    <xf numFmtId="0" fontId="10" fillId="15" borderId="0" xfId="0" applyFont="1" applyFill="1">
      <alignment vertical="center"/>
    </xf>
    <xf numFmtId="0" fontId="10" fillId="0" borderId="121" xfId="0" applyFont="1" applyBorder="1">
      <alignment vertical="center"/>
    </xf>
    <xf numFmtId="0" fontId="10" fillId="15" borderId="121" xfId="0" applyFont="1" applyFill="1" applyBorder="1">
      <alignment vertical="center"/>
    </xf>
    <xf numFmtId="0" fontId="10" fillId="0" borderId="121" xfId="0" applyFont="1" applyBorder="1" applyAlignment="1">
      <alignment vertical="center" shrinkToFit="1"/>
    </xf>
    <xf numFmtId="0" fontId="10" fillId="0" borderId="121" xfId="0" applyFont="1" applyBorder="1" applyAlignment="1">
      <alignment horizontal="center" vertical="center"/>
    </xf>
    <xf numFmtId="0" fontId="10" fillId="0" borderId="122" xfId="0" applyFont="1" applyBorder="1">
      <alignment vertical="center"/>
    </xf>
    <xf numFmtId="0" fontId="10" fillId="15" borderId="122" xfId="0" applyFont="1" applyFill="1" applyBorder="1">
      <alignment vertical="center"/>
    </xf>
    <xf numFmtId="0" fontId="10" fillId="0" borderId="122" xfId="0" applyFont="1" applyBorder="1" applyAlignment="1">
      <alignment vertical="center" shrinkToFit="1"/>
    </xf>
    <xf numFmtId="0" fontId="10" fillId="0" borderId="122" xfId="0" applyFont="1" applyBorder="1" applyAlignment="1">
      <alignment horizontal="center" vertical="center"/>
    </xf>
    <xf numFmtId="0" fontId="10" fillId="8" borderId="0" xfId="0" applyFont="1" applyFill="1">
      <alignment vertical="center"/>
    </xf>
    <xf numFmtId="0" fontId="10" fillId="8" borderId="122" xfId="0" applyFont="1" applyFill="1" applyBorder="1">
      <alignment vertical="center"/>
    </xf>
    <xf numFmtId="0" fontId="41" fillId="0" borderId="0" xfId="0" applyFont="1" applyAlignment="1">
      <alignment horizontal="center" vertical="center" shrinkToFit="1"/>
    </xf>
    <xf numFmtId="0" fontId="5" fillId="16" borderId="16" xfId="0" applyFont="1" applyFill="1" applyBorder="1" applyAlignment="1">
      <alignment horizontal="center" vertical="center" shrinkToFit="1"/>
    </xf>
    <xf numFmtId="178" fontId="5" fillId="16" borderId="16" xfId="0" applyNumberFormat="1" applyFont="1" applyFill="1" applyBorder="1" applyAlignment="1">
      <alignment horizontal="center" vertical="center" shrinkToFit="1"/>
    </xf>
    <xf numFmtId="178" fontId="2" fillId="16" borderId="16" xfId="0" applyNumberFormat="1" applyFont="1" applyFill="1" applyBorder="1" applyAlignment="1">
      <alignment horizontal="center" vertical="center" shrinkToFit="1"/>
    </xf>
    <xf numFmtId="0" fontId="2" fillId="16" borderId="16" xfId="0" applyFont="1" applyFill="1" applyBorder="1" applyAlignment="1">
      <alignment horizontal="center" vertical="center" shrinkToFit="1"/>
    </xf>
    <xf numFmtId="179" fontId="2" fillId="16" borderId="16" xfId="0" applyNumberFormat="1" applyFont="1" applyFill="1" applyBorder="1" applyAlignment="1">
      <alignment horizontal="center" vertical="center" shrinkToFit="1"/>
    </xf>
    <xf numFmtId="180" fontId="2" fillId="16" borderId="16" xfId="0" applyNumberFormat="1" applyFont="1" applyFill="1" applyBorder="1" applyAlignment="1">
      <alignment horizontal="center" vertical="center" shrinkToFit="1"/>
    </xf>
    <xf numFmtId="181" fontId="2" fillId="16" borderId="16" xfId="0" applyNumberFormat="1" applyFont="1" applyFill="1" applyBorder="1" applyAlignment="1">
      <alignment horizontal="center" vertical="center" shrinkToFit="1"/>
    </xf>
    <xf numFmtId="0" fontId="10" fillId="2" borderId="61" xfId="0" applyFont="1" applyFill="1" applyBorder="1" applyAlignment="1">
      <alignment horizontal="center" vertical="center" shrinkToFit="1"/>
    </xf>
    <xf numFmtId="180" fontId="25" fillId="16" borderId="16" xfId="0" applyNumberFormat="1" applyFont="1" applyFill="1" applyBorder="1" applyAlignment="1">
      <alignment horizontal="center" vertical="center" shrinkToFit="1"/>
    </xf>
    <xf numFmtId="181" fontId="5" fillId="16" borderId="16" xfId="0" applyNumberFormat="1" applyFont="1" applyFill="1" applyBorder="1" applyAlignment="1">
      <alignment horizontal="center" vertical="center" shrinkToFit="1"/>
    </xf>
    <xf numFmtId="0" fontId="21" fillId="10" borderId="1" xfId="0" applyFont="1" applyFill="1" applyBorder="1" applyAlignment="1">
      <alignment horizontal="distributed" vertical="center" shrinkToFit="1"/>
    </xf>
    <xf numFmtId="0" fontId="24" fillId="10" borderId="1" xfId="0" applyFont="1" applyFill="1" applyBorder="1" applyAlignment="1">
      <alignment horizontal="center" vertical="center" shrinkToFit="1"/>
    </xf>
    <xf numFmtId="180" fontId="19" fillId="10" borderId="28" xfId="0" applyNumberFormat="1" applyFont="1" applyFill="1" applyBorder="1" applyAlignment="1">
      <alignment horizontal="center" vertical="center" shrinkToFit="1"/>
    </xf>
    <xf numFmtId="178" fontId="21" fillId="10" borderId="2" xfId="0" applyNumberFormat="1" applyFont="1" applyFill="1" applyBorder="1" applyAlignment="1">
      <alignment horizontal="right" vertical="center" shrinkToFit="1"/>
    </xf>
    <xf numFmtId="0" fontId="21" fillId="10" borderId="5" xfId="0" applyFont="1" applyFill="1" applyBorder="1" applyAlignment="1">
      <alignment horizontal="distributed" vertical="center" shrinkToFit="1"/>
    </xf>
    <xf numFmtId="0" fontId="24" fillId="10" borderId="3" xfId="0" applyFont="1" applyFill="1" applyBorder="1" applyAlignment="1">
      <alignment horizontal="center" vertical="center" shrinkToFit="1"/>
    </xf>
    <xf numFmtId="182" fontId="19" fillId="10" borderId="25" xfId="0" applyNumberFormat="1" applyFont="1" applyFill="1" applyBorder="1" applyAlignment="1">
      <alignment horizontal="center" vertical="center" shrinkToFit="1"/>
    </xf>
    <xf numFmtId="178" fontId="21" fillId="10" borderId="4" xfId="0" applyNumberFormat="1" applyFont="1" applyFill="1" applyBorder="1" applyAlignment="1">
      <alignment horizontal="right" vertical="center" shrinkToFit="1"/>
    </xf>
    <xf numFmtId="0" fontId="21" fillId="10" borderId="3" xfId="0" applyFont="1" applyFill="1" applyBorder="1" applyAlignment="1">
      <alignment horizontal="distributed" vertical="center" shrinkToFit="1"/>
    </xf>
    <xf numFmtId="178" fontId="21" fillId="10" borderId="15" xfId="0" applyNumberFormat="1" applyFont="1" applyFill="1" applyBorder="1" applyAlignment="1">
      <alignment horizontal="right" vertical="center" shrinkToFit="1"/>
    </xf>
    <xf numFmtId="0" fontId="22" fillId="10" borderId="1" xfId="0" applyFont="1" applyFill="1" applyBorder="1" applyAlignment="1">
      <alignment horizontal="left" vertical="center" indent="1"/>
    </xf>
    <xf numFmtId="0" fontId="22" fillId="10" borderId="28" xfId="0" applyFont="1" applyFill="1" applyBorder="1" applyAlignment="1">
      <alignment horizontal="left" vertical="center" indent="1"/>
    </xf>
    <xf numFmtId="0" fontId="22" fillId="10" borderId="2" xfId="0" applyFont="1" applyFill="1" applyBorder="1" applyAlignment="1">
      <alignment horizontal="left" vertical="center" indent="1"/>
    </xf>
    <xf numFmtId="0" fontId="22" fillId="10" borderId="116" xfId="0" applyFont="1" applyFill="1" applyBorder="1" applyAlignment="1">
      <alignment horizontal="left" vertical="center" indent="1"/>
    </xf>
    <xf numFmtId="0" fontId="22" fillId="10" borderId="117" xfId="0" applyFont="1" applyFill="1" applyBorder="1" applyAlignment="1">
      <alignment horizontal="left" vertical="center" indent="1"/>
    </xf>
    <xf numFmtId="0" fontId="22" fillId="10" borderId="123" xfId="0" applyFont="1" applyFill="1" applyBorder="1" applyAlignment="1">
      <alignment horizontal="left" vertical="center" indent="1"/>
    </xf>
    <xf numFmtId="0" fontId="22" fillId="10" borderId="21" xfId="0" applyFont="1" applyFill="1" applyBorder="1" applyAlignment="1">
      <alignment horizontal="center" vertical="center"/>
    </xf>
    <xf numFmtId="0" fontId="22" fillId="10" borderId="14" xfId="0" applyFont="1" applyFill="1" applyBorder="1" applyAlignment="1">
      <alignment horizontal="center" vertical="center"/>
    </xf>
    <xf numFmtId="0" fontId="22" fillId="10" borderId="50"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85" xfId="0" applyFont="1" applyFill="1" applyBorder="1" applyAlignment="1">
      <alignment horizontal="left" vertical="center" indent="1"/>
    </xf>
    <xf numFmtId="0" fontId="22" fillId="10" borderId="5" xfId="0" applyFont="1" applyFill="1" applyBorder="1" applyAlignment="1">
      <alignment horizontal="left" vertical="center" indent="1"/>
    </xf>
    <xf numFmtId="0" fontId="22" fillId="10" borderId="86" xfId="0" applyFont="1" applyFill="1" applyBorder="1" applyAlignment="1">
      <alignment horizontal="left" vertical="center" indent="1"/>
    </xf>
    <xf numFmtId="0" fontId="22" fillId="10" borderId="6" xfId="0" applyFont="1" applyFill="1" applyBorder="1" applyAlignment="1">
      <alignment horizontal="left" vertical="center" indent="1"/>
    </xf>
    <xf numFmtId="0" fontId="22" fillId="10" borderId="88" xfId="0" applyFont="1" applyFill="1" applyBorder="1" applyAlignment="1">
      <alignment horizontal="left" vertical="center" indent="1"/>
    </xf>
    <xf numFmtId="0" fontId="22" fillId="10" borderId="7" xfId="0" applyFont="1" applyFill="1" applyBorder="1" applyAlignment="1">
      <alignment horizontal="left" vertical="center" indent="1"/>
    </xf>
    <xf numFmtId="0" fontId="22" fillId="10" borderId="89" xfId="0" applyFont="1" applyFill="1" applyBorder="1" applyAlignment="1">
      <alignment horizontal="left" vertical="center" indent="1"/>
    </xf>
    <xf numFmtId="0" fontId="22" fillId="10" borderId="8" xfId="0" applyFont="1" applyFill="1" applyBorder="1" applyAlignment="1">
      <alignment horizontal="left" vertical="center" indent="1"/>
    </xf>
    <xf numFmtId="0" fontId="22" fillId="10" borderId="90" xfId="0" applyFont="1" applyFill="1" applyBorder="1" applyAlignment="1">
      <alignment horizontal="left" vertical="center" indent="1"/>
    </xf>
    <xf numFmtId="0" fontId="22" fillId="10" borderId="3" xfId="0" applyFont="1" applyFill="1" applyBorder="1" applyAlignment="1">
      <alignment horizontal="left" vertical="center" indent="1"/>
    </xf>
    <xf numFmtId="0" fontId="22" fillId="10" borderId="91" xfId="0" applyFont="1" applyFill="1" applyBorder="1" applyAlignment="1">
      <alignment horizontal="left" vertical="center" indent="1"/>
    </xf>
    <xf numFmtId="0" fontId="22" fillId="10" borderId="4" xfId="0" applyFont="1" applyFill="1" applyBorder="1" applyAlignment="1">
      <alignment horizontal="left" vertical="center" indent="1"/>
    </xf>
    <xf numFmtId="0" fontId="13" fillId="10" borderId="40" xfId="0" applyFont="1" applyFill="1" applyBorder="1">
      <alignment vertical="center"/>
    </xf>
    <xf numFmtId="0" fontId="44" fillId="0" borderId="0" xfId="0" applyFont="1">
      <alignment vertical="center"/>
    </xf>
    <xf numFmtId="0" fontId="45" fillId="10" borderId="30" xfId="0" applyFont="1" applyFill="1" applyBorder="1" applyAlignment="1">
      <alignment horizontal="center" vertical="center"/>
    </xf>
    <xf numFmtId="0" fontId="4" fillId="10" borderId="33" xfId="0" applyFont="1" applyFill="1" applyBorder="1" applyAlignment="1">
      <alignment horizontal="left" vertical="center"/>
    </xf>
    <xf numFmtId="0" fontId="0" fillId="10" borderId="98" xfId="0" applyFill="1" applyBorder="1" applyAlignment="1">
      <alignment horizontal="center" vertical="center"/>
    </xf>
    <xf numFmtId="0" fontId="0" fillId="10" borderId="103" xfId="0" applyFill="1" applyBorder="1" applyAlignment="1">
      <alignment horizontal="center" vertical="center"/>
    </xf>
    <xf numFmtId="0" fontId="0" fillId="10" borderId="88" xfId="0" applyFill="1" applyBorder="1" applyAlignment="1">
      <alignment horizontal="center" vertical="center"/>
    </xf>
    <xf numFmtId="0" fontId="0" fillId="10" borderId="90" xfId="0" applyFill="1" applyBorder="1" applyAlignment="1">
      <alignment horizontal="center" vertical="center"/>
    </xf>
    <xf numFmtId="0" fontId="0" fillId="10" borderId="85" xfId="0" applyFill="1" applyBorder="1" applyAlignment="1">
      <alignment horizontal="center" vertical="center"/>
    </xf>
    <xf numFmtId="0" fontId="46" fillId="10" borderId="33" xfId="0" applyFont="1" applyFill="1" applyBorder="1" applyAlignment="1">
      <alignment horizontal="left" vertical="center"/>
    </xf>
    <xf numFmtId="0" fontId="46" fillId="10" borderId="36" xfId="0" applyFont="1" applyFill="1" applyBorder="1" applyAlignment="1">
      <alignment horizontal="left" vertical="center"/>
    </xf>
    <xf numFmtId="0" fontId="47" fillId="11" borderId="55" xfId="0" applyFont="1" applyFill="1" applyBorder="1" applyAlignment="1">
      <alignment vertical="center" shrinkToFit="1"/>
    </xf>
    <xf numFmtId="0" fontId="47" fillId="11" borderId="125" xfId="0" applyFont="1" applyFill="1" applyBorder="1" applyAlignment="1">
      <alignment vertical="center" shrinkToFit="1"/>
    </xf>
    <xf numFmtId="0" fontId="47" fillId="11" borderId="124" xfId="0" applyFont="1" applyFill="1" applyBorder="1" applyAlignment="1">
      <alignment vertical="center" shrinkToFit="1"/>
    </xf>
    <xf numFmtId="0" fontId="47" fillId="11" borderId="56" xfId="0" applyFont="1" applyFill="1" applyBorder="1" applyAlignment="1">
      <alignment vertical="center" shrinkToFit="1"/>
    </xf>
    <xf numFmtId="0" fontId="47" fillId="11" borderId="126" xfId="0" applyFont="1" applyFill="1" applyBorder="1" applyAlignment="1">
      <alignment vertical="center" shrinkToFit="1"/>
    </xf>
    <xf numFmtId="0" fontId="47" fillId="0" borderId="127" xfId="0" applyFont="1" applyBorder="1" applyAlignment="1">
      <alignment vertical="center" shrinkToFit="1"/>
    </xf>
    <xf numFmtId="0" fontId="47" fillId="0" borderId="128" xfId="0" applyFont="1" applyBorder="1" applyAlignment="1">
      <alignment vertical="center" shrinkToFit="1"/>
    </xf>
    <xf numFmtId="0" fontId="48" fillId="10" borderId="0" xfId="0" applyFont="1" applyFill="1">
      <alignment vertical="center"/>
    </xf>
    <xf numFmtId="0" fontId="28" fillId="10" borderId="0" xfId="0" applyFont="1" applyFill="1" applyAlignment="1">
      <alignment horizontal="distributed" indent="4"/>
    </xf>
    <xf numFmtId="0" fontId="21" fillId="10" borderId="0" xfId="0" applyFont="1" applyFill="1" applyAlignment="1"/>
    <xf numFmtId="0" fontId="21" fillId="10" borderId="0" xfId="0" applyFont="1" applyFill="1" applyAlignment="1">
      <alignment horizontal="left" vertical="center" wrapText="1"/>
    </xf>
    <xf numFmtId="0" fontId="21" fillId="10" borderId="0" xfId="0" applyFont="1" applyFill="1" applyAlignment="1">
      <alignment horizontal="left" vertical="top" wrapText="1"/>
    </xf>
    <xf numFmtId="0" fontId="19" fillId="10" borderId="0" xfId="0" applyFont="1" applyFill="1" applyAlignment="1">
      <alignment horizontal="left"/>
    </xf>
    <xf numFmtId="0" fontId="21" fillId="10" borderId="129" xfId="0" applyFont="1" applyFill="1" applyBorder="1" applyAlignment="1">
      <alignment horizontal="center" vertical="center"/>
    </xf>
    <xf numFmtId="0" fontId="21" fillId="10" borderId="130" xfId="0" applyFont="1" applyFill="1" applyBorder="1" applyAlignment="1"/>
    <xf numFmtId="0" fontId="21" fillId="10" borderId="23" xfId="0" applyFont="1" applyFill="1" applyBorder="1" applyAlignment="1"/>
    <xf numFmtId="0" fontId="21" fillId="10" borderId="24" xfId="0" applyFont="1" applyFill="1" applyBorder="1" applyAlignment="1"/>
    <xf numFmtId="0" fontId="20" fillId="10" borderId="0" xfId="0" applyFont="1" applyFill="1" applyAlignment="1"/>
    <xf numFmtId="0" fontId="55" fillId="10" borderId="0" xfId="0" applyFont="1" applyFill="1">
      <alignment vertical="center"/>
    </xf>
    <xf numFmtId="0" fontId="21" fillId="10" borderId="0" xfId="0" applyFont="1" applyFill="1" applyAlignment="1">
      <alignment vertical="top"/>
    </xf>
    <xf numFmtId="0" fontId="21" fillId="0" borderId="0" xfId="0" applyFont="1" applyAlignment="1">
      <alignment vertical="top" wrapText="1"/>
    </xf>
    <xf numFmtId="0" fontId="21" fillId="10" borderId="0" xfId="0" applyFont="1" applyFill="1">
      <alignment vertical="center"/>
    </xf>
    <xf numFmtId="0" fontId="22" fillId="10" borderId="0" xfId="0" applyFont="1" applyFill="1" applyAlignment="1"/>
    <xf numFmtId="0" fontId="21" fillId="2" borderId="86" xfId="0" applyFont="1" applyFill="1" applyBorder="1" applyAlignment="1"/>
    <xf numFmtId="0" fontId="21" fillId="2" borderId="87" xfId="0" applyFont="1" applyFill="1" applyBorder="1" applyAlignment="1"/>
    <xf numFmtId="0" fontId="21" fillId="2" borderId="113" xfId="0" applyFont="1" applyFill="1" applyBorder="1" applyAlignment="1"/>
    <xf numFmtId="0" fontId="21" fillId="2" borderId="91" xfId="0" applyFont="1" applyFill="1" applyBorder="1" applyAlignment="1"/>
    <xf numFmtId="0" fontId="21" fillId="2" borderId="92" xfId="0" applyFont="1" applyFill="1" applyBorder="1" applyAlignment="1"/>
    <xf numFmtId="0" fontId="21" fillId="2" borderId="102" xfId="0" applyFont="1" applyFill="1" applyBorder="1" applyAlignment="1"/>
    <xf numFmtId="0" fontId="62" fillId="10" borderId="0" xfId="0" applyFont="1" applyFill="1" applyAlignment="1"/>
    <xf numFmtId="0" fontId="0" fillId="0" borderId="0" xfId="0" applyAlignment="1"/>
    <xf numFmtId="0" fontId="0" fillId="10" borderId="0" xfId="0" applyFill="1" applyAlignment="1"/>
    <xf numFmtId="0" fontId="0" fillId="10" borderId="28" xfId="0" applyFill="1" applyBorder="1" applyAlignment="1">
      <alignment horizontal="center" vertical="center"/>
    </xf>
    <xf numFmtId="0" fontId="0" fillId="10" borderId="93" xfId="0" applyFill="1" applyBorder="1" applyAlignment="1">
      <alignment horizontal="center" vertical="center"/>
    </xf>
    <xf numFmtId="0" fontId="0" fillId="10" borderId="25" xfId="0" applyFill="1" applyBorder="1" applyAlignment="1">
      <alignment horizontal="center" vertical="center"/>
    </xf>
    <xf numFmtId="0" fontId="0" fillId="10" borderId="14" xfId="0" applyFill="1" applyBorder="1" applyAlignment="1">
      <alignment horizontal="center" vertical="center"/>
    </xf>
    <xf numFmtId="0" fontId="0" fillId="10" borderId="4" xfId="0" applyFill="1" applyBorder="1" applyAlignment="1">
      <alignment horizontal="center" vertical="center"/>
    </xf>
    <xf numFmtId="0" fontId="0" fillId="10" borderId="18" xfId="0" applyFill="1" applyBorder="1" applyAlignment="1">
      <alignment horizontal="center"/>
    </xf>
    <xf numFmtId="0" fontId="0" fillId="12" borderId="16" xfId="0" applyFill="1" applyBorder="1" applyAlignment="1">
      <alignment horizontal="center"/>
    </xf>
    <xf numFmtId="0" fontId="0" fillId="10" borderId="29" xfId="0" applyFill="1" applyBorder="1" applyAlignment="1">
      <alignment horizontal="center"/>
    </xf>
    <xf numFmtId="0" fontId="0" fillId="10" borderId="132" xfId="0" applyFill="1" applyBorder="1" applyAlignment="1">
      <alignment horizontal="center"/>
    </xf>
    <xf numFmtId="0" fontId="0" fillId="10" borderId="132" xfId="0" applyFill="1" applyBorder="1" applyAlignment="1">
      <alignment horizontal="right"/>
    </xf>
    <xf numFmtId="0" fontId="0" fillId="10" borderId="130" xfId="0" applyFill="1" applyBorder="1" applyAlignment="1">
      <alignment horizontal="left"/>
    </xf>
    <xf numFmtId="0" fontId="0" fillId="10" borderId="16" xfId="0" applyFill="1" applyBorder="1" applyAlignment="1">
      <alignment horizontal="center"/>
    </xf>
    <xf numFmtId="20" fontId="0" fillId="17" borderId="129" xfId="0" applyNumberFormat="1" applyFill="1" applyBorder="1" applyAlignment="1">
      <alignment horizontal="center"/>
    </xf>
    <xf numFmtId="20" fontId="0" fillId="17" borderId="106" xfId="0" applyNumberFormat="1" applyFill="1" applyBorder="1" applyAlignment="1">
      <alignment horizontal="center"/>
    </xf>
    <xf numFmtId="0" fontId="0" fillId="15" borderId="7" xfId="0" applyFill="1" applyBorder="1" applyAlignment="1">
      <alignment horizontal="center" vertical="center"/>
    </xf>
    <xf numFmtId="20" fontId="0" fillId="15" borderId="27" xfId="0" applyNumberFormat="1" applyFill="1" applyBorder="1" applyAlignment="1">
      <alignment horizontal="center" vertical="center"/>
    </xf>
    <xf numFmtId="20" fontId="0" fillId="15" borderId="26" xfId="0" applyNumberFormat="1" applyFill="1" applyBorder="1" applyAlignment="1">
      <alignment horizontal="center" vertical="center" shrinkToFit="1"/>
    </xf>
    <xf numFmtId="20" fontId="0" fillId="18" borderId="8" xfId="0" applyNumberFormat="1" applyFill="1" applyBorder="1" applyAlignment="1">
      <alignment horizontal="center" vertical="center"/>
    </xf>
    <xf numFmtId="20" fontId="0" fillId="10" borderId="6" xfId="0" applyNumberFormat="1" applyFill="1" applyBorder="1" applyAlignment="1">
      <alignment horizontal="center" vertical="center"/>
    </xf>
    <xf numFmtId="20" fontId="0" fillId="19" borderId="16" xfId="0" applyNumberFormat="1" applyFill="1" applyBorder="1" applyAlignment="1">
      <alignment horizontal="center"/>
    </xf>
    <xf numFmtId="0" fontId="0" fillId="19" borderId="16" xfId="0" applyFill="1" applyBorder="1" applyAlignment="1">
      <alignment horizontal="center"/>
    </xf>
    <xf numFmtId="1" fontId="0" fillId="15" borderId="5" xfId="0" applyNumberFormat="1" applyFill="1" applyBorder="1" applyAlignment="1">
      <alignment horizontal="center" vertical="center"/>
    </xf>
    <xf numFmtId="0" fontId="0" fillId="10" borderId="134" xfId="0" applyFill="1" applyBorder="1" applyAlignment="1">
      <alignment horizontal="center" vertical="center"/>
    </xf>
    <xf numFmtId="0" fontId="0" fillId="10" borderId="134" xfId="0" applyFill="1" applyBorder="1" applyAlignment="1">
      <alignment horizontal="left" vertical="center" indent="1"/>
    </xf>
    <xf numFmtId="20" fontId="0" fillId="15" borderId="26" xfId="0" applyNumberFormat="1" applyFill="1" applyBorder="1" applyAlignment="1">
      <alignment horizontal="center" vertical="center"/>
    </xf>
    <xf numFmtId="20" fontId="0" fillId="18" borderId="6" xfId="0" applyNumberFormat="1" applyFill="1" applyBorder="1" applyAlignment="1">
      <alignment horizontal="center" vertical="center"/>
    </xf>
    <xf numFmtId="1" fontId="0" fillId="15" borderId="7" xfId="0" applyNumberFormat="1" applyFill="1" applyBorder="1" applyAlignment="1">
      <alignment horizontal="center" vertical="center"/>
    </xf>
    <xf numFmtId="20" fontId="0" fillId="15" borderId="27" xfId="0" applyNumberFormat="1" applyFill="1" applyBorder="1" applyAlignment="1">
      <alignment horizontal="center" vertical="center" shrinkToFit="1"/>
    </xf>
    <xf numFmtId="20" fontId="0" fillId="10" borderId="8" xfId="0" applyNumberFormat="1" applyFill="1" applyBorder="1" applyAlignment="1">
      <alignment horizontal="center" vertical="center"/>
    </xf>
    <xf numFmtId="1" fontId="31" fillId="10" borderId="13" xfId="0" applyNumberFormat="1" applyFont="1" applyFill="1" applyBorder="1" applyAlignment="1">
      <alignment horizontal="center" vertical="center"/>
    </xf>
    <xf numFmtId="0" fontId="31" fillId="10" borderId="13" xfId="0" applyFont="1" applyFill="1" applyBorder="1" applyAlignment="1">
      <alignment horizontal="center" vertical="center"/>
    </xf>
    <xf numFmtId="1" fontId="0" fillId="15" borderId="14" xfId="0" applyNumberFormat="1" applyFill="1" applyBorder="1" applyAlignment="1">
      <alignment horizontal="center" vertical="center"/>
    </xf>
    <xf numFmtId="20" fontId="0" fillId="15" borderId="25" xfId="0" applyNumberFormat="1" applyFill="1" applyBorder="1" applyAlignment="1">
      <alignment horizontal="center" vertical="center"/>
    </xf>
    <xf numFmtId="20" fontId="0" fillId="15" borderId="51" xfId="0" applyNumberFormat="1" applyFill="1" applyBorder="1" applyAlignment="1">
      <alignment horizontal="center" vertical="center" shrinkToFit="1"/>
    </xf>
    <xf numFmtId="20" fontId="0" fillId="18" borderId="4" xfId="0" applyNumberFormat="1" applyFill="1" applyBorder="1" applyAlignment="1">
      <alignment horizontal="center" vertical="center"/>
    </xf>
    <xf numFmtId="20" fontId="0" fillId="10" borderId="56" xfId="0" applyNumberFormat="1" applyFill="1" applyBorder="1" applyAlignment="1">
      <alignment horizontal="center" vertical="center"/>
    </xf>
    <xf numFmtId="20" fontId="0" fillId="10" borderId="14" xfId="0" applyNumberFormat="1" applyFill="1" applyBorder="1" applyAlignment="1">
      <alignment horizontal="center" vertical="center"/>
    </xf>
    <xf numFmtId="20" fontId="0" fillId="10" borderId="15" xfId="0" applyNumberFormat="1" applyFill="1" applyBorder="1" applyAlignment="1">
      <alignment horizontal="center" vertical="center"/>
    </xf>
    <xf numFmtId="0" fontId="0" fillId="10" borderId="135" xfId="0" applyFill="1" applyBorder="1" applyAlignment="1">
      <alignment horizontal="center" vertical="center"/>
    </xf>
    <xf numFmtId="0" fontId="0" fillId="10" borderId="2" xfId="0" applyFill="1" applyBorder="1" applyAlignment="1">
      <alignment horizontal="center" vertical="center"/>
    </xf>
    <xf numFmtId="0" fontId="0" fillId="10" borderId="51" xfId="0" applyFill="1" applyBorder="1" applyAlignment="1">
      <alignment horizontal="center" vertical="center"/>
    </xf>
    <xf numFmtId="0" fontId="0" fillId="10" borderId="19" xfId="0" applyFill="1" applyBorder="1" applyAlignment="1">
      <alignment horizontal="center" vertical="center"/>
    </xf>
    <xf numFmtId="0" fontId="0" fillId="10" borderId="136" xfId="0" applyFill="1" applyBorder="1" applyAlignment="1">
      <alignment horizontal="center" vertical="center"/>
    </xf>
    <xf numFmtId="0" fontId="0" fillId="10" borderId="115" xfId="0" applyFill="1" applyBorder="1" applyAlignment="1">
      <alignment horizontal="center" vertical="center"/>
    </xf>
    <xf numFmtId="0" fontId="0" fillId="10" borderId="115" xfId="0" applyFill="1" applyBorder="1" applyAlignment="1">
      <alignment horizontal="right" vertical="center"/>
    </xf>
    <xf numFmtId="0" fontId="0" fillId="10" borderId="114" xfId="0" applyFill="1" applyBorder="1" applyAlignment="1">
      <alignment horizontal="left" vertical="center"/>
    </xf>
    <xf numFmtId="20" fontId="0" fillId="17" borderId="10" xfId="0" applyNumberFormat="1" applyFill="1" applyBorder="1" applyAlignment="1">
      <alignment horizontal="center" vertical="center"/>
    </xf>
    <xf numFmtId="20" fontId="0" fillId="17" borderId="11" xfId="0" applyNumberFormat="1" applyFill="1" applyBorder="1" applyAlignment="1">
      <alignment horizontal="center" vertical="center"/>
    </xf>
    <xf numFmtId="0" fontId="0" fillId="10" borderId="131" xfId="0" applyFill="1" applyBorder="1" applyAlignment="1">
      <alignment horizontal="left" vertical="center"/>
    </xf>
    <xf numFmtId="0" fontId="0" fillId="15" borderId="1" xfId="0" applyFill="1" applyBorder="1" applyAlignment="1">
      <alignment horizontal="center" vertical="center"/>
    </xf>
    <xf numFmtId="0" fontId="0" fillId="15" borderId="28" xfId="0" applyFill="1" applyBorder="1" applyAlignment="1">
      <alignment horizontal="center" vertical="center"/>
    </xf>
    <xf numFmtId="20" fontId="0" fillId="15" borderId="28" xfId="0" applyNumberFormat="1" applyFill="1" applyBorder="1">
      <alignment vertical="center"/>
    </xf>
    <xf numFmtId="20" fontId="0" fillId="18" borderId="2" xfId="0" applyNumberFormat="1" applyFill="1" applyBorder="1" applyAlignment="1">
      <alignment horizontal="center" vertical="center"/>
    </xf>
    <xf numFmtId="20" fontId="0" fillId="10" borderId="82" xfId="0" applyNumberFormat="1" applyFill="1" applyBorder="1" applyAlignment="1">
      <alignment horizontal="center" vertical="center"/>
    </xf>
    <xf numFmtId="20" fontId="0" fillId="10" borderId="2" xfId="0" applyNumberFormat="1" applyFill="1" applyBorder="1" applyAlignment="1">
      <alignment horizontal="center" vertical="center"/>
    </xf>
    <xf numFmtId="0" fontId="0" fillId="10" borderId="108" xfId="0" applyFill="1" applyBorder="1" applyAlignment="1">
      <alignment horizontal="left" vertical="center"/>
    </xf>
    <xf numFmtId="0" fontId="0" fillId="15" borderId="27" xfId="0" applyFill="1" applyBorder="1" applyAlignment="1">
      <alignment horizontal="center" vertical="center"/>
    </xf>
    <xf numFmtId="20" fontId="0" fillId="10" borderId="27" xfId="0" applyNumberFormat="1" applyFill="1" applyBorder="1">
      <alignment vertical="center"/>
    </xf>
    <xf numFmtId="0" fontId="0" fillId="18" borderId="8" xfId="0" applyFill="1" applyBorder="1" applyAlignment="1">
      <alignment horizontal="center" vertical="center"/>
    </xf>
    <xf numFmtId="20" fontId="0" fillId="15" borderId="27" xfId="0" applyNumberFormat="1" applyFill="1" applyBorder="1">
      <alignment vertical="center"/>
    </xf>
    <xf numFmtId="0" fontId="0" fillId="10" borderId="105" xfId="0" applyFill="1" applyBorder="1" applyAlignment="1">
      <alignment horizontal="left" vertical="center"/>
    </xf>
    <xf numFmtId="0" fontId="0" fillId="15" borderId="3" xfId="0" applyFill="1" applyBorder="1" applyAlignment="1">
      <alignment horizontal="center" vertical="center"/>
    </xf>
    <xf numFmtId="0" fontId="0" fillId="15" borderId="25" xfId="0" applyFill="1" applyBorder="1" applyAlignment="1">
      <alignment horizontal="center" vertical="center"/>
    </xf>
    <xf numFmtId="20" fontId="0" fillId="10" borderId="25" xfId="0" applyNumberFormat="1" applyFill="1" applyBorder="1">
      <alignment vertical="center"/>
    </xf>
    <xf numFmtId="0" fontId="0" fillId="18" borderId="4" xfId="0" applyFill="1" applyBorder="1" applyAlignment="1">
      <alignment horizontal="center" vertical="center"/>
    </xf>
    <xf numFmtId="20" fontId="0" fillId="10" borderId="4" xfId="0" applyNumberFormat="1" applyFill="1" applyBorder="1" applyAlignment="1">
      <alignment horizontal="center" vertical="center"/>
    </xf>
    <xf numFmtId="20" fontId="0" fillId="15" borderId="28" xfId="0" applyNumberFormat="1" applyFill="1" applyBorder="1" applyAlignment="1">
      <alignment horizontal="left" vertical="center"/>
    </xf>
    <xf numFmtId="0" fontId="0" fillId="15" borderId="27" xfId="0" applyFill="1" applyBorder="1">
      <alignment vertical="center"/>
    </xf>
    <xf numFmtId="20" fontId="0" fillId="15" borderId="27" xfId="0" applyNumberFormat="1" applyFill="1" applyBorder="1" applyAlignment="1">
      <alignment horizontal="left" vertical="center"/>
    </xf>
    <xf numFmtId="0" fontId="0" fillId="15" borderId="25" xfId="0" applyFill="1" applyBorder="1">
      <alignment vertical="center"/>
    </xf>
    <xf numFmtId="0" fontId="0" fillId="12" borderId="0" xfId="0" applyFill="1" applyAlignment="1"/>
    <xf numFmtId="0" fontId="0" fillId="10" borderId="18" xfId="0" applyFill="1" applyBorder="1" applyAlignment="1">
      <alignment horizontal="center" vertical="center"/>
    </xf>
    <xf numFmtId="0" fontId="0" fillId="10" borderId="16" xfId="0" applyFill="1" applyBorder="1" applyAlignment="1">
      <alignment horizontal="left" vertical="center" indent="1"/>
    </xf>
    <xf numFmtId="0" fontId="0" fillId="10" borderId="29" xfId="0" applyFill="1" applyBorder="1" applyAlignment="1">
      <alignment horizontal="left" vertical="center"/>
    </xf>
    <xf numFmtId="20" fontId="0" fillId="15" borderId="129" xfId="0" applyNumberFormat="1" applyFill="1" applyBorder="1" applyAlignment="1">
      <alignment horizontal="center" vertical="center"/>
    </xf>
    <xf numFmtId="0" fontId="0" fillId="15" borderId="132" xfId="0" applyFill="1" applyBorder="1" applyAlignment="1">
      <alignment horizontal="center" vertical="center"/>
    </xf>
    <xf numFmtId="20" fontId="0" fillId="15" borderId="132" xfId="0" applyNumberFormat="1" applyFill="1" applyBorder="1">
      <alignment vertical="center"/>
    </xf>
    <xf numFmtId="20" fontId="0" fillId="18" borderId="106" xfId="0" applyNumberFormat="1" applyFill="1" applyBorder="1" applyAlignment="1">
      <alignment horizontal="center" vertical="center"/>
    </xf>
    <xf numFmtId="20" fontId="0" fillId="10" borderId="16" xfId="0" applyNumberFormat="1" applyFill="1" applyBorder="1" applyAlignment="1">
      <alignment horizontal="center" vertical="center"/>
    </xf>
    <xf numFmtId="20" fontId="0" fillId="10" borderId="129" xfId="0" applyNumberFormat="1" applyFill="1" applyBorder="1" applyAlignment="1">
      <alignment horizontal="center" vertical="center"/>
    </xf>
    <xf numFmtId="20" fontId="0" fillId="10" borderId="106" xfId="0" applyNumberFormat="1" applyFill="1" applyBorder="1" applyAlignment="1">
      <alignment horizontal="center" vertical="center"/>
    </xf>
    <xf numFmtId="20" fontId="0" fillId="12" borderId="0" xfId="0" applyNumberFormat="1" applyFill="1" applyAlignment="1"/>
    <xf numFmtId="0" fontId="0" fillId="10" borderId="110" xfId="0" applyFill="1" applyBorder="1" applyAlignment="1">
      <alignment horizontal="left" vertical="center"/>
    </xf>
    <xf numFmtId="20" fontId="0" fillId="15" borderId="10" xfId="0" applyNumberFormat="1" applyFill="1" applyBorder="1" applyAlignment="1">
      <alignment horizontal="center" vertical="center"/>
    </xf>
    <xf numFmtId="0" fontId="0" fillId="15" borderId="26" xfId="0" applyFill="1" applyBorder="1" applyAlignment="1">
      <alignment horizontal="center" vertical="center"/>
    </xf>
    <xf numFmtId="20" fontId="0" fillId="15" borderId="115" xfId="0" applyNumberFormat="1" applyFill="1" applyBorder="1">
      <alignment vertical="center"/>
    </xf>
    <xf numFmtId="20" fontId="0" fillId="18" borderId="11" xfId="0" applyNumberFormat="1" applyFill="1" applyBorder="1" applyAlignment="1">
      <alignment horizontal="center" vertical="center"/>
    </xf>
    <xf numFmtId="20" fontId="0" fillId="10" borderId="134" xfId="0" applyNumberFormat="1" applyFill="1" applyBorder="1" applyAlignment="1">
      <alignment horizontal="center" vertical="center"/>
    </xf>
    <xf numFmtId="20" fontId="0" fillId="10" borderId="11" xfId="0" applyNumberFormat="1" applyFill="1" applyBorder="1" applyAlignment="1">
      <alignment horizontal="center" vertical="center"/>
    </xf>
    <xf numFmtId="0" fontId="64" fillId="12" borderId="0" xfId="0" applyFont="1" applyFill="1" applyAlignment="1">
      <alignment horizontal="center" vertical="center"/>
    </xf>
    <xf numFmtId="0" fontId="0" fillId="10" borderId="98" xfId="0" applyFill="1" applyBorder="1" applyAlignment="1">
      <alignment horizontal="center"/>
    </xf>
    <xf numFmtId="0" fontId="0" fillId="10" borderId="98" xfId="0" applyFill="1" applyBorder="1" applyAlignment="1"/>
    <xf numFmtId="0" fontId="0" fillId="10" borderId="98" xfId="0" applyFill="1" applyBorder="1" applyAlignment="1">
      <alignment horizontal="right"/>
    </xf>
    <xf numFmtId="0" fontId="0" fillId="10" borderId="98" xfId="0" applyFill="1" applyBorder="1" applyAlignment="1">
      <alignment horizontal="left"/>
    </xf>
    <xf numFmtId="0" fontId="2" fillId="0" borderId="69" xfId="0" applyFont="1" applyBorder="1" applyAlignment="1">
      <alignment horizontal="left" vertical="center" shrinkToFit="1"/>
    </xf>
    <xf numFmtId="0" fontId="2" fillId="0" borderId="79" xfId="0" applyFont="1" applyBorder="1" applyAlignment="1">
      <alignment horizontal="right" vertical="center" shrinkToFit="1"/>
    </xf>
    <xf numFmtId="0" fontId="2" fillId="0" borderId="65" xfId="0" applyFont="1" applyBorder="1" applyAlignment="1">
      <alignment horizontal="left" vertical="center" shrinkToFit="1"/>
    </xf>
    <xf numFmtId="0" fontId="2" fillId="0" borderId="80" xfId="0" applyFont="1" applyBorder="1" applyAlignment="1">
      <alignment horizontal="right" vertical="center" shrinkToFit="1"/>
    </xf>
    <xf numFmtId="180" fontId="65" fillId="0" borderId="0" xfId="0" applyNumberFormat="1" applyFont="1" applyAlignment="1">
      <alignment horizontal="center" vertical="center" shrinkToFit="1"/>
    </xf>
    <xf numFmtId="181" fontId="34" fillId="0" borderId="0" xfId="0" applyNumberFormat="1" applyFont="1" applyAlignment="1">
      <alignment horizontal="center" vertical="center" shrinkToFit="1"/>
    </xf>
    <xf numFmtId="0" fontId="2" fillId="7" borderId="62" xfId="0" applyFont="1" applyFill="1" applyBorder="1" applyAlignment="1">
      <alignment horizontal="left" vertical="center" shrinkToFit="1"/>
    </xf>
    <xf numFmtId="0" fontId="2" fillId="7" borderId="18" xfId="0" applyFont="1" applyFill="1" applyBorder="1" applyAlignment="1">
      <alignment horizontal="left" vertical="center" shrinkToFit="1"/>
    </xf>
    <xf numFmtId="0" fontId="7" fillId="10" borderId="30" xfId="0" applyFont="1" applyFill="1" applyBorder="1" applyAlignment="1">
      <alignment horizontal="center" vertical="top"/>
    </xf>
    <xf numFmtId="0" fontId="7" fillId="10" borderId="33" xfId="0" applyFont="1" applyFill="1" applyBorder="1" applyAlignment="1">
      <alignment horizontal="center" vertical="top"/>
    </xf>
    <xf numFmtId="0" fontId="7" fillId="10" borderId="36" xfId="0" applyFont="1" applyFill="1" applyBorder="1" applyAlignment="1">
      <alignment horizontal="center" vertical="top"/>
    </xf>
    <xf numFmtId="0" fontId="0" fillId="10" borderId="0" xfId="0" applyFill="1" applyAlignment="1">
      <alignment horizontal="left" vertical="center"/>
    </xf>
    <xf numFmtId="0" fontId="6" fillId="8" borderId="46" xfId="0" applyFont="1" applyFill="1" applyBorder="1" applyAlignment="1">
      <alignment horizontal="left" vertical="center" indent="2"/>
    </xf>
    <xf numFmtId="0" fontId="6" fillId="8" borderId="47" xfId="0" applyFont="1" applyFill="1" applyBorder="1" applyAlignment="1">
      <alignment horizontal="left" vertical="center" indent="2"/>
    </xf>
    <xf numFmtId="0" fontId="6" fillId="8" borderId="53" xfId="0" applyFont="1" applyFill="1" applyBorder="1" applyAlignment="1">
      <alignment horizontal="left" vertical="center" indent="2"/>
    </xf>
    <xf numFmtId="0" fontId="6" fillId="8" borderId="48" xfId="0" applyFont="1" applyFill="1" applyBorder="1" applyAlignment="1">
      <alignment horizontal="left" vertical="center" indent="2"/>
    </xf>
    <xf numFmtId="0" fontId="6" fillId="8" borderId="49" xfId="0" applyFont="1" applyFill="1" applyBorder="1" applyAlignment="1">
      <alignment horizontal="left" vertical="center" indent="2"/>
    </xf>
    <xf numFmtId="0" fontId="6" fillId="8" borderId="54" xfId="0" applyFont="1" applyFill="1" applyBorder="1" applyAlignment="1">
      <alignment horizontal="left" vertical="center" indent="2"/>
    </xf>
    <xf numFmtId="0" fontId="6" fillId="8" borderId="18" xfId="0" applyFont="1" applyFill="1" applyBorder="1" applyAlignment="1">
      <alignment horizontal="left" vertical="center" indent="2"/>
    </xf>
    <xf numFmtId="0" fontId="6" fillId="8" borderId="23" xfId="0" applyFont="1" applyFill="1" applyBorder="1" applyAlignment="1">
      <alignment horizontal="left" vertical="center" indent="2"/>
    </xf>
    <xf numFmtId="0" fontId="6" fillId="8" borderId="101" xfId="0" applyFont="1" applyFill="1" applyBorder="1" applyAlignment="1">
      <alignment horizontal="left" vertical="center" indent="2"/>
    </xf>
    <xf numFmtId="49" fontId="16" fillId="10" borderId="0" xfId="1" applyNumberFormat="1" applyFont="1" applyFill="1" applyBorder="1" applyAlignment="1">
      <alignment horizontal="left" vertical="center"/>
    </xf>
    <xf numFmtId="49" fontId="16" fillId="10" borderId="39" xfId="1" applyNumberFormat="1" applyFont="1" applyFill="1" applyBorder="1" applyAlignment="1">
      <alignment horizontal="left" vertical="center"/>
    </xf>
    <xf numFmtId="0" fontId="6" fillId="10" borderId="38" xfId="0" applyFont="1" applyFill="1" applyBorder="1" applyAlignment="1" applyProtection="1">
      <alignment horizontal="left" vertical="center" indent="1"/>
      <protection locked="0"/>
    </xf>
    <xf numFmtId="0" fontId="0" fillId="9" borderId="16" xfId="0" applyFill="1" applyBorder="1" applyAlignment="1">
      <alignment horizontal="center" vertical="center"/>
    </xf>
    <xf numFmtId="0" fontId="6" fillId="10" borderId="27" xfId="0" applyFont="1" applyFill="1" applyBorder="1" applyAlignment="1" applyProtection="1">
      <alignment horizontal="left" vertical="center" indent="1"/>
      <protection locked="0"/>
    </xf>
    <xf numFmtId="0" fontId="6" fillId="10" borderId="25" xfId="0" applyFont="1" applyFill="1" applyBorder="1" applyAlignment="1" applyProtection="1">
      <alignment horizontal="left" vertical="center" indent="1"/>
      <protection locked="0"/>
    </xf>
    <xf numFmtId="0" fontId="0" fillId="9" borderId="18"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6" fillId="10" borderId="117" xfId="0" applyFont="1" applyFill="1" applyBorder="1" applyAlignment="1" applyProtection="1">
      <alignment horizontal="left" vertical="center" indent="1"/>
      <protection locked="0"/>
    </xf>
    <xf numFmtId="0" fontId="8" fillId="10" borderId="31" xfId="0" applyFont="1" applyFill="1" applyBorder="1" applyAlignment="1">
      <alignment horizontal="center" vertical="center"/>
    </xf>
    <xf numFmtId="0" fontId="6" fillId="10" borderId="28" xfId="0" applyFont="1" applyFill="1" applyBorder="1" applyAlignment="1" applyProtection="1">
      <alignment horizontal="left" vertical="center" indent="1"/>
      <protection locked="0"/>
    </xf>
    <xf numFmtId="0" fontId="6" fillId="10" borderId="119" xfId="0" applyFont="1" applyFill="1" applyBorder="1" applyAlignment="1">
      <alignment horizontal="left" vertical="center" indent="1" shrinkToFit="1"/>
    </xf>
    <xf numFmtId="0" fontId="6" fillId="10" borderId="26" xfId="0" applyFont="1" applyFill="1" applyBorder="1" applyAlignment="1" applyProtection="1">
      <alignment horizontal="left" vertical="center" indent="1"/>
      <protection locked="0"/>
    </xf>
    <xf numFmtId="0" fontId="9" fillId="10" borderId="60" xfId="0" applyFont="1" applyFill="1" applyBorder="1" applyAlignment="1">
      <alignment horizontal="right" vertical="center"/>
    </xf>
    <xf numFmtId="0" fontId="9" fillId="10" borderId="42" xfId="0" applyFont="1" applyFill="1" applyBorder="1" applyAlignment="1">
      <alignment horizontal="right" vertical="center"/>
    </xf>
    <xf numFmtId="0" fontId="29" fillId="10" borderId="0" xfId="0" applyFont="1" applyFill="1" applyAlignment="1">
      <alignment horizontal="left" vertical="top" wrapText="1"/>
    </xf>
    <xf numFmtId="0" fontId="19" fillId="10" borderId="0" xfId="0" applyFont="1" applyFill="1" applyAlignment="1">
      <alignment horizontal="left" vertical="top" wrapText="1"/>
    </xf>
    <xf numFmtId="0" fontId="28" fillId="10" borderId="0" xfId="0" applyFont="1" applyFill="1" applyAlignment="1">
      <alignment horizontal="distributed" indent="4"/>
    </xf>
    <xf numFmtId="0" fontId="21" fillId="10" borderId="0" xfId="0" applyFont="1" applyFill="1" applyAlignment="1">
      <alignment horizontal="left" vertical="center" wrapText="1"/>
    </xf>
    <xf numFmtId="0" fontId="21" fillId="10" borderId="0" xfId="0" applyFont="1" applyFill="1" applyAlignment="1">
      <alignment horizontal="left" vertical="top" wrapText="1"/>
    </xf>
    <xf numFmtId="0" fontId="21" fillId="2" borderId="5" xfId="0" applyFont="1" applyFill="1" applyBorder="1" applyAlignment="1">
      <alignment horizontal="center" vertical="center" wrapText="1"/>
    </xf>
    <xf numFmtId="0" fontId="21" fillId="2" borderId="3" xfId="0" applyFont="1" applyFill="1" applyBorder="1" applyAlignment="1">
      <alignment horizontal="center" vertical="center"/>
    </xf>
    <xf numFmtId="0" fontId="0" fillId="12" borderId="129" xfId="0" applyFill="1" applyBorder="1" applyAlignment="1">
      <alignment horizontal="center" vertical="center"/>
    </xf>
    <xf numFmtId="0" fontId="0" fillId="12" borderId="132" xfId="0" applyFill="1" applyBorder="1" applyAlignment="1">
      <alignment horizontal="center" vertical="center"/>
    </xf>
    <xf numFmtId="0" fontId="0" fillId="12" borderId="106" xfId="0" applyFill="1" applyBorder="1" applyAlignment="1">
      <alignment horizontal="center" vertical="center"/>
    </xf>
    <xf numFmtId="0" fontId="0" fillId="12" borderId="18" xfId="0" applyFill="1" applyBorder="1" applyAlignment="1">
      <alignment horizontal="center"/>
    </xf>
    <xf numFmtId="0" fontId="0" fillId="12" borderId="24" xfId="0" applyFill="1" applyBorder="1" applyAlignment="1">
      <alignment horizontal="center"/>
    </xf>
    <xf numFmtId="0" fontId="0" fillId="10" borderId="88" xfId="0" applyFill="1" applyBorder="1" applyAlignment="1">
      <alignment horizontal="center" vertical="center"/>
    </xf>
    <xf numFmtId="0" fontId="0" fillId="10" borderId="83" xfId="0" applyFill="1" applyBorder="1" applyAlignment="1">
      <alignment horizontal="left" vertical="center" indent="1"/>
    </xf>
    <xf numFmtId="0" fontId="0" fillId="10" borderId="108" xfId="0" applyFill="1" applyBorder="1" applyAlignment="1">
      <alignment horizontal="center" vertical="center"/>
    </xf>
    <xf numFmtId="0" fontId="0" fillId="10" borderId="89" xfId="0" applyFill="1" applyBorder="1" applyAlignment="1">
      <alignment horizontal="center" vertical="center"/>
    </xf>
    <xf numFmtId="0" fontId="60" fillId="10" borderId="0" xfId="0" applyFont="1" applyFill="1" applyAlignment="1">
      <alignment horizontal="center" shrinkToFit="1"/>
    </xf>
    <xf numFmtId="0" fontId="62" fillId="10" borderId="0" xfId="0" applyFont="1" applyFill="1" applyAlignment="1">
      <alignment horizontal="center"/>
    </xf>
    <xf numFmtId="0" fontId="63" fillId="10" borderId="103" xfId="0" applyFont="1" applyFill="1" applyBorder="1" applyAlignment="1">
      <alignment horizontal="center" vertical="center"/>
    </xf>
    <xf numFmtId="0" fontId="63" fillId="10" borderId="90" xfId="0" applyFont="1" applyFill="1" applyBorder="1" applyAlignment="1">
      <alignment horizontal="center" vertical="center"/>
    </xf>
    <xf numFmtId="0" fontId="0" fillId="10" borderId="82" xfId="0" applyFill="1" applyBorder="1" applyAlignment="1">
      <alignment horizontal="center" vertical="center"/>
    </xf>
    <xf numFmtId="0" fontId="0" fillId="10" borderId="84" xfId="0" applyFill="1" applyBorder="1" applyAlignment="1">
      <alignment horizontal="center" vertical="center"/>
    </xf>
    <xf numFmtId="0" fontId="0" fillId="10" borderId="131" xfId="0" applyFill="1" applyBorder="1" applyAlignment="1">
      <alignment horizontal="center" vertical="center"/>
    </xf>
    <xf numFmtId="0" fontId="0" fillId="10" borderId="28"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25" xfId="0" applyFill="1" applyBorder="1" applyAlignment="1">
      <alignment horizontal="center" vertical="center"/>
    </xf>
    <xf numFmtId="0" fontId="0" fillId="10" borderId="91" xfId="0" applyFill="1" applyBorder="1" applyAlignment="1">
      <alignment horizontal="center" vertical="center"/>
    </xf>
    <xf numFmtId="0" fontId="0" fillId="10" borderId="111" xfId="0" applyFill="1" applyBorder="1" applyAlignment="1">
      <alignment horizontal="center" vertical="center"/>
    </xf>
    <xf numFmtId="0" fontId="0" fillId="10" borderId="112" xfId="0" applyFill="1" applyBorder="1" applyAlignment="1">
      <alignment horizontal="center" vertical="center"/>
    </xf>
    <xf numFmtId="0" fontId="30" fillId="10" borderId="82" xfId="0" applyFont="1" applyFill="1" applyBorder="1" applyAlignment="1">
      <alignment horizontal="center" vertical="center"/>
    </xf>
    <xf numFmtId="0" fontId="30" fillId="10" borderId="84"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2" xfId="0" applyFont="1" applyFill="1" applyBorder="1" applyAlignment="1">
      <alignment horizontal="center" vertical="center"/>
    </xf>
    <xf numFmtId="0" fontId="0" fillId="10" borderId="133" xfId="0" applyFill="1" applyBorder="1" applyAlignment="1">
      <alignment horizontal="center" vertical="center"/>
    </xf>
    <xf numFmtId="0" fontId="0" fillId="10" borderId="134" xfId="0" applyFill="1" applyBorder="1" applyAlignment="1">
      <alignment horizontal="center" vertical="center"/>
    </xf>
    <xf numFmtId="0" fontId="0" fillId="10" borderId="109" xfId="0" applyFill="1" applyBorder="1" applyAlignment="1">
      <alignment horizontal="center" vertical="center"/>
    </xf>
    <xf numFmtId="0" fontId="0" fillId="10" borderId="133" xfId="0" applyFill="1" applyBorder="1" applyAlignment="1">
      <alignment horizontal="left" vertical="center" indent="1"/>
    </xf>
    <xf numFmtId="0" fontId="0" fillId="10" borderId="134" xfId="0" applyFill="1" applyBorder="1" applyAlignment="1">
      <alignment horizontal="left" vertical="center" indent="1"/>
    </xf>
    <xf numFmtId="0" fontId="0" fillId="10" borderId="109" xfId="0" applyFill="1" applyBorder="1" applyAlignment="1">
      <alignment horizontal="left" vertical="center" indent="1"/>
    </xf>
    <xf numFmtId="0" fontId="0" fillId="10" borderId="85" xfId="0" applyFill="1" applyBorder="1" applyAlignment="1">
      <alignment horizontal="center" vertical="center"/>
    </xf>
    <xf numFmtId="0" fontId="0" fillId="10" borderId="110" xfId="0" applyFill="1" applyBorder="1" applyAlignment="1">
      <alignment horizontal="center" vertical="center"/>
    </xf>
    <xf numFmtId="0" fontId="0" fillId="10" borderId="86" xfId="0" applyFill="1" applyBorder="1" applyAlignment="1">
      <alignment horizontal="center" vertical="center"/>
    </xf>
    <xf numFmtId="0" fontId="0" fillId="10" borderId="8" xfId="0" applyFill="1" applyBorder="1" applyAlignment="1">
      <alignment horizontal="center" vertical="center"/>
    </xf>
    <xf numFmtId="0" fontId="0" fillId="10" borderId="133" xfId="0" applyFill="1" applyBorder="1" applyAlignment="1">
      <alignment horizontal="left" vertical="center" indent="1" shrinkToFit="1"/>
    </xf>
    <xf numFmtId="0" fontId="0" fillId="10" borderId="109" xfId="0" applyFill="1" applyBorder="1" applyAlignment="1">
      <alignment horizontal="left" vertical="center" indent="1" shrinkToFit="1"/>
    </xf>
    <xf numFmtId="0" fontId="0" fillId="10" borderId="56" xfId="0" applyFill="1" applyBorder="1" applyAlignment="1">
      <alignment horizontal="center" vertical="center"/>
    </xf>
    <xf numFmtId="0" fontId="0" fillId="10" borderId="56" xfId="0" applyFill="1" applyBorder="1" applyAlignment="1">
      <alignment horizontal="left" vertical="center" indent="1" shrinkToFit="1"/>
    </xf>
    <xf numFmtId="0" fontId="0" fillId="12" borderId="10" xfId="0" applyFill="1" applyBorder="1" applyAlignment="1">
      <alignment horizontal="center" vertical="center"/>
    </xf>
    <xf numFmtId="0" fontId="0" fillId="12" borderId="115" xfId="0" applyFill="1" applyBorder="1" applyAlignment="1">
      <alignment horizontal="center" vertical="center"/>
    </xf>
    <xf numFmtId="0" fontId="0" fillId="12" borderId="11" xfId="0" applyFill="1" applyBorder="1" applyAlignment="1">
      <alignment horizontal="center" vertical="center"/>
    </xf>
    <xf numFmtId="0" fontId="0" fillId="10" borderId="82" xfId="0" applyFill="1" applyBorder="1" applyAlignment="1">
      <alignment horizontal="left" vertical="center" indent="1"/>
    </xf>
    <xf numFmtId="0" fontId="0" fillId="10" borderId="107" xfId="0" applyFill="1" applyBorder="1" applyAlignment="1">
      <alignment horizontal="center" vertical="center"/>
    </xf>
    <xf numFmtId="0" fontId="0" fillId="10" borderId="27" xfId="0" applyFill="1" applyBorder="1" applyAlignment="1">
      <alignment horizontal="center" vertical="center"/>
    </xf>
    <xf numFmtId="0" fontId="0" fillId="10" borderId="17" xfId="0" applyFill="1" applyBorder="1" applyAlignment="1">
      <alignment horizontal="center" vertical="center"/>
    </xf>
    <xf numFmtId="0" fontId="0" fillId="10" borderId="98" xfId="0" applyFill="1" applyBorder="1" applyAlignment="1">
      <alignment horizontal="center" vertical="center"/>
    </xf>
    <xf numFmtId="0" fontId="0" fillId="10" borderId="22" xfId="0" applyFill="1" applyBorder="1" applyAlignment="1">
      <alignment horizontal="center" vertical="center"/>
    </xf>
    <xf numFmtId="0" fontId="0" fillId="10" borderId="21" xfId="0" applyFill="1" applyBorder="1" applyAlignment="1">
      <alignment horizontal="center" vertical="center"/>
    </xf>
    <xf numFmtId="0" fontId="0" fillId="10" borderId="13" xfId="0" applyFill="1" applyBorder="1" applyAlignment="1">
      <alignment horizontal="center" vertical="center"/>
    </xf>
    <xf numFmtId="0" fontId="0" fillId="10" borderId="12" xfId="0" applyFill="1" applyBorder="1" applyAlignment="1">
      <alignment horizontal="center" vertical="center"/>
    </xf>
    <xf numFmtId="0" fontId="0" fillId="15" borderId="1" xfId="0" applyFill="1" applyBorder="1" applyAlignment="1">
      <alignment horizontal="center" vertical="center"/>
    </xf>
    <xf numFmtId="0" fontId="0" fillId="15" borderId="7" xfId="0" applyFill="1" applyBorder="1" applyAlignment="1">
      <alignment horizontal="center" vertical="center"/>
    </xf>
    <xf numFmtId="20" fontId="0" fillId="18" borderId="2" xfId="0" applyNumberFormat="1" applyFill="1" applyBorder="1" applyAlignment="1">
      <alignment horizontal="center" vertical="center"/>
    </xf>
    <xf numFmtId="0" fontId="0" fillId="18" borderId="8" xfId="0" applyFill="1" applyBorder="1" applyAlignment="1">
      <alignment horizontal="center" vertical="center"/>
    </xf>
    <xf numFmtId="20" fontId="0" fillId="18" borderId="8" xfId="0" applyNumberFormat="1" applyFill="1" applyBorder="1" applyAlignment="1">
      <alignment horizontal="center" vertical="center"/>
    </xf>
    <xf numFmtId="0" fontId="0" fillId="10" borderId="84" xfId="0" applyFill="1" applyBorder="1" applyAlignment="1">
      <alignment horizontal="left" vertical="center" indent="1"/>
    </xf>
    <xf numFmtId="0" fontId="0" fillId="10" borderId="92" xfId="0" applyFill="1" applyBorder="1" applyAlignment="1">
      <alignment horizontal="center" vertical="center"/>
    </xf>
    <xf numFmtId="20" fontId="0" fillId="10" borderId="83" xfId="0" applyNumberFormat="1" applyFill="1" applyBorder="1" applyAlignment="1">
      <alignment horizontal="center" vertical="center"/>
    </xf>
    <xf numFmtId="20" fontId="0" fillId="10" borderId="7" xfId="0" applyNumberFormat="1" applyFill="1" applyBorder="1" applyAlignment="1">
      <alignment horizontal="center" vertical="center"/>
    </xf>
    <xf numFmtId="20" fontId="0" fillId="10" borderId="8" xfId="0" applyNumberFormat="1" applyFill="1" applyBorder="1" applyAlignment="1">
      <alignment horizontal="center" vertical="center"/>
    </xf>
    <xf numFmtId="20" fontId="0" fillId="10" borderId="82" xfId="0" applyNumberFormat="1" applyFill="1" applyBorder="1" applyAlignment="1">
      <alignment horizontal="center" vertical="center"/>
    </xf>
    <xf numFmtId="20" fontId="0" fillId="10" borderId="1" xfId="0" applyNumberFormat="1" applyFill="1" applyBorder="1" applyAlignment="1">
      <alignment horizontal="center" vertical="center"/>
    </xf>
    <xf numFmtId="20" fontId="0" fillId="10" borderId="2" xfId="0" applyNumberFormat="1" applyFill="1" applyBorder="1" applyAlignment="1">
      <alignment horizontal="center" vertical="center"/>
    </xf>
    <xf numFmtId="0" fontId="0" fillId="15" borderId="3" xfId="0" applyFill="1" applyBorder="1" applyAlignment="1">
      <alignment horizontal="center" vertical="center"/>
    </xf>
    <xf numFmtId="0" fontId="0" fillId="18" borderId="4" xfId="0" applyFill="1" applyBorder="1" applyAlignment="1">
      <alignment horizontal="center" vertical="center"/>
    </xf>
    <xf numFmtId="0" fontId="0" fillId="10" borderId="103" xfId="0" applyFill="1" applyBorder="1" applyAlignment="1">
      <alignment horizontal="center" vertical="center"/>
    </xf>
    <xf numFmtId="20" fontId="0" fillId="10" borderId="84" xfId="0" applyNumberFormat="1" applyFill="1" applyBorder="1" applyAlignment="1">
      <alignment horizontal="center" vertical="center"/>
    </xf>
    <xf numFmtId="20" fontId="0" fillId="10" borderId="3" xfId="0" applyNumberFormat="1" applyFill="1" applyBorder="1" applyAlignment="1">
      <alignment horizontal="center" vertical="center"/>
    </xf>
    <xf numFmtId="20" fontId="0" fillId="10" borderId="4" xfId="0" applyNumberFormat="1" applyFill="1" applyBorder="1" applyAlignment="1">
      <alignment horizontal="center" vertical="center"/>
    </xf>
    <xf numFmtId="0" fontId="0" fillId="10" borderId="18" xfId="0" applyFill="1" applyBorder="1" applyAlignment="1">
      <alignment horizontal="center" vertical="center"/>
    </xf>
    <xf numFmtId="0" fontId="0" fillId="10" borderId="23" xfId="0" applyFill="1" applyBorder="1" applyAlignment="1">
      <alignment horizontal="center" vertical="center"/>
    </xf>
    <xf numFmtId="0" fontId="0" fillId="10" borderId="132" xfId="0" applyFill="1" applyBorder="1" applyAlignment="1">
      <alignment horizontal="center" vertical="center"/>
    </xf>
    <xf numFmtId="0" fontId="0" fillId="10" borderId="130" xfId="0" applyFill="1" applyBorder="1" applyAlignment="1">
      <alignment horizontal="center" vertical="center"/>
    </xf>
    <xf numFmtId="0" fontId="0" fillId="10" borderId="87" xfId="0" applyFill="1" applyBorder="1" applyAlignment="1">
      <alignment horizontal="center" vertical="center"/>
    </xf>
    <xf numFmtId="0" fontId="0" fillId="10" borderId="26" xfId="0" applyFill="1" applyBorder="1" applyAlignment="1">
      <alignment horizontal="center" vertical="center"/>
    </xf>
    <xf numFmtId="20" fontId="0" fillId="10" borderId="0" xfId="0" applyNumberFormat="1" applyFill="1" applyAlignment="1">
      <alignment horizontal="left" vertical="center"/>
    </xf>
    <xf numFmtId="0" fontId="0" fillId="10" borderId="90" xfId="0" applyFill="1" applyBorder="1" applyAlignment="1">
      <alignment horizontal="center" vertical="center"/>
    </xf>
    <xf numFmtId="0" fontId="5" fillId="4" borderId="16"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22" fillId="10" borderId="18" xfId="0" applyFont="1" applyFill="1" applyBorder="1" applyAlignment="1">
      <alignment horizontal="center" vertical="center"/>
    </xf>
    <xf numFmtId="0" fontId="22" fillId="10" borderId="23" xfId="0" applyFont="1" applyFill="1" applyBorder="1" applyAlignment="1">
      <alignment horizontal="center" vertical="center"/>
    </xf>
    <xf numFmtId="0" fontId="22" fillId="10" borderId="24" xfId="0" applyFont="1" applyFill="1" applyBorder="1" applyAlignment="1">
      <alignment horizontal="center" vertical="center"/>
    </xf>
    <xf numFmtId="0" fontId="21" fillId="10" borderId="0" xfId="0" applyFont="1" applyFill="1" applyAlignment="1">
      <alignment horizontal="center" vertical="center"/>
    </xf>
    <xf numFmtId="0" fontId="20" fillId="10" borderId="0" xfId="0" applyFont="1" applyFill="1" applyAlignment="1">
      <alignment horizontal="distributed" vertical="center" indent="10"/>
    </xf>
    <xf numFmtId="0" fontId="21" fillId="10" borderId="28" xfId="0" applyFont="1" applyFill="1" applyBorder="1" applyAlignment="1">
      <alignment horizontal="left" vertical="center" shrinkToFit="1"/>
    </xf>
    <xf numFmtId="0" fontId="21" fillId="10" borderId="2" xfId="0" applyFont="1" applyFill="1" applyBorder="1" applyAlignment="1">
      <alignment horizontal="left" vertical="center" shrinkToFit="1"/>
    </xf>
    <xf numFmtId="0" fontId="21" fillId="10" borderId="26" xfId="0" applyFont="1" applyFill="1" applyBorder="1" applyAlignment="1">
      <alignment horizontal="left" vertical="center" shrinkToFit="1"/>
    </xf>
    <xf numFmtId="0" fontId="21" fillId="10" borderId="6" xfId="0" applyFont="1" applyFill="1" applyBorder="1" applyAlignment="1">
      <alignment horizontal="left" vertical="center" shrinkToFit="1"/>
    </xf>
    <xf numFmtId="0" fontId="21" fillId="10" borderId="25" xfId="0" applyFont="1" applyFill="1" applyBorder="1" applyAlignment="1">
      <alignment horizontal="left" vertical="center" shrinkToFit="1"/>
    </xf>
    <xf numFmtId="0" fontId="21" fillId="10" borderId="4" xfId="0" applyFont="1" applyFill="1" applyBorder="1" applyAlignment="1">
      <alignment horizontal="left" vertical="center" shrinkToFit="1"/>
    </xf>
    <xf numFmtId="0" fontId="21" fillId="10" borderId="18" xfId="0" applyFont="1" applyFill="1" applyBorder="1" applyAlignment="1">
      <alignment horizontal="distributed" vertical="center" indent="2" shrinkToFit="1"/>
    </xf>
    <xf numFmtId="0" fontId="21" fillId="10" borderId="29" xfId="0" applyFont="1" applyFill="1" applyBorder="1" applyAlignment="1">
      <alignment horizontal="distributed" vertical="center" indent="2" shrinkToFit="1"/>
    </xf>
    <xf numFmtId="0" fontId="66" fillId="12" borderId="0" xfId="0" applyFont="1" applyFill="1" applyBorder="1" applyAlignment="1">
      <alignment horizontal="left" vertical="center"/>
    </xf>
    <xf numFmtId="0" fontId="66" fillId="12" borderId="39" xfId="0" applyFont="1" applyFill="1" applyBorder="1" applyAlignment="1">
      <alignment horizontal="left" vertical="center"/>
    </xf>
  </cellXfs>
  <cellStyles count="2">
    <cellStyle name="ハイパーリンク" xfId="1" builtinId="8"/>
    <cellStyle name="標準" xfId="0" builtinId="0"/>
  </cellStyles>
  <dxfs count="12">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914399</xdr:colOff>
      <xdr:row>37</xdr:row>
      <xdr:rowOff>28575</xdr:rowOff>
    </xdr:from>
    <xdr:to>
      <xdr:col>2</xdr:col>
      <xdr:colOff>1133475</xdr:colOff>
      <xdr:row>39</xdr:row>
      <xdr:rowOff>142875</xdr:rowOff>
    </xdr:to>
    <xdr:sp macro="" textlink="">
      <xdr:nvSpPr>
        <xdr:cNvPr id="3" name="左中かっこ 2">
          <a:extLst>
            <a:ext uri="{FF2B5EF4-FFF2-40B4-BE49-F238E27FC236}">
              <a16:creationId xmlns:a16="http://schemas.microsoft.com/office/drawing/2014/main" id="{191816B7-8FBF-A99D-2845-001934553DE4}"/>
            </a:ext>
          </a:extLst>
        </xdr:cNvPr>
        <xdr:cNvSpPr/>
      </xdr:nvSpPr>
      <xdr:spPr>
        <a:xfrm>
          <a:off x="1914524" y="6210300"/>
          <a:ext cx="219076" cy="533400"/>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121832</xdr:colOff>
      <xdr:row>10</xdr:row>
      <xdr:rowOff>95526</xdr:rowOff>
    </xdr:from>
    <xdr:to>
      <xdr:col>5</xdr:col>
      <xdr:colOff>354419</xdr:colOff>
      <xdr:row>12</xdr:row>
      <xdr:rowOff>117678</xdr:rowOff>
    </xdr:to>
    <xdr:sp macro="" textlink="">
      <xdr:nvSpPr>
        <xdr:cNvPr id="4" name="右中かっこ 3">
          <a:extLst>
            <a:ext uri="{FF2B5EF4-FFF2-40B4-BE49-F238E27FC236}">
              <a16:creationId xmlns:a16="http://schemas.microsoft.com/office/drawing/2014/main" id="{6BFB85E1-BDFE-A53A-D8C7-DEB6820D9FCC}"/>
            </a:ext>
          </a:extLst>
        </xdr:cNvPr>
        <xdr:cNvSpPr/>
      </xdr:nvSpPr>
      <xdr:spPr>
        <a:xfrm>
          <a:off x="4265207" y="2333901"/>
          <a:ext cx="232587" cy="450777"/>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99681</xdr:colOff>
      <xdr:row>14</xdr:row>
      <xdr:rowOff>110755</xdr:rowOff>
    </xdr:from>
    <xdr:to>
      <xdr:col>5</xdr:col>
      <xdr:colOff>332268</xdr:colOff>
      <xdr:row>16</xdr:row>
      <xdr:rowOff>132907</xdr:rowOff>
    </xdr:to>
    <xdr:sp macro="" textlink="">
      <xdr:nvSpPr>
        <xdr:cNvPr id="5" name="右中かっこ 4">
          <a:extLst>
            <a:ext uri="{FF2B5EF4-FFF2-40B4-BE49-F238E27FC236}">
              <a16:creationId xmlns:a16="http://schemas.microsoft.com/office/drawing/2014/main" id="{416AE7D3-3C03-453D-AFFC-825F1228EA40}"/>
            </a:ext>
          </a:extLst>
        </xdr:cNvPr>
        <xdr:cNvSpPr/>
      </xdr:nvSpPr>
      <xdr:spPr>
        <a:xfrm>
          <a:off x="4374855" y="2104360"/>
          <a:ext cx="232587" cy="443024"/>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99681</xdr:colOff>
      <xdr:row>18</xdr:row>
      <xdr:rowOff>110755</xdr:rowOff>
    </xdr:from>
    <xdr:to>
      <xdr:col>5</xdr:col>
      <xdr:colOff>332268</xdr:colOff>
      <xdr:row>20</xdr:row>
      <xdr:rowOff>132907</xdr:rowOff>
    </xdr:to>
    <xdr:sp macro="" textlink="">
      <xdr:nvSpPr>
        <xdr:cNvPr id="6" name="右中かっこ 5">
          <a:extLst>
            <a:ext uri="{FF2B5EF4-FFF2-40B4-BE49-F238E27FC236}">
              <a16:creationId xmlns:a16="http://schemas.microsoft.com/office/drawing/2014/main" id="{BED207A9-590D-4F14-8BFD-43FFBA32947C}"/>
            </a:ext>
          </a:extLst>
        </xdr:cNvPr>
        <xdr:cNvSpPr/>
      </xdr:nvSpPr>
      <xdr:spPr>
        <a:xfrm>
          <a:off x="4374855" y="2946104"/>
          <a:ext cx="232587" cy="443024"/>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88604</xdr:colOff>
      <xdr:row>2</xdr:row>
      <xdr:rowOff>55378</xdr:rowOff>
    </xdr:from>
    <xdr:to>
      <xdr:col>5</xdr:col>
      <xdr:colOff>343343</xdr:colOff>
      <xdr:row>3</xdr:row>
      <xdr:rowOff>177210</xdr:rowOff>
    </xdr:to>
    <xdr:sp macro="" textlink="">
      <xdr:nvSpPr>
        <xdr:cNvPr id="8" name="右中かっこ 7">
          <a:extLst>
            <a:ext uri="{FF2B5EF4-FFF2-40B4-BE49-F238E27FC236}">
              <a16:creationId xmlns:a16="http://schemas.microsoft.com/office/drawing/2014/main" id="{EE2B8CC6-229F-4D6B-978F-4B3F19C75A45}"/>
            </a:ext>
          </a:extLst>
        </xdr:cNvPr>
        <xdr:cNvSpPr/>
      </xdr:nvSpPr>
      <xdr:spPr>
        <a:xfrm>
          <a:off x="4363778" y="575930"/>
          <a:ext cx="254739" cy="332268"/>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914399</xdr:colOff>
      <xdr:row>3</xdr:row>
      <xdr:rowOff>28575</xdr:rowOff>
    </xdr:from>
    <xdr:to>
      <xdr:col>19</xdr:col>
      <xdr:colOff>1133475</xdr:colOff>
      <xdr:row>5</xdr:row>
      <xdr:rowOff>142875</xdr:rowOff>
    </xdr:to>
    <xdr:sp macro="" textlink="">
      <xdr:nvSpPr>
        <xdr:cNvPr id="2" name="左中かっこ 1">
          <a:extLst>
            <a:ext uri="{FF2B5EF4-FFF2-40B4-BE49-F238E27FC236}">
              <a16:creationId xmlns:a16="http://schemas.microsoft.com/office/drawing/2014/main" id="{AA8EA2FC-4306-477E-A074-9810F18B0F85}"/>
            </a:ext>
          </a:extLst>
        </xdr:cNvPr>
        <xdr:cNvSpPr/>
      </xdr:nvSpPr>
      <xdr:spPr>
        <a:xfrm>
          <a:off x="1602316" y="6484408"/>
          <a:ext cx="219076" cy="537634"/>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8</xdr:row>
      <xdr:rowOff>35719</xdr:rowOff>
    </xdr:from>
    <xdr:to>
      <xdr:col>1</xdr:col>
      <xdr:colOff>654844</xdr:colOff>
      <xdr:row>20</xdr:row>
      <xdr:rowOff>178594</xdr:rowOff>
    </xdr:to>
    <xdr:sp macro="" textlink="">
      <xdr:nvSpPr>
        <xdr:cNvPr id="9" name="正方形/長方形 8">
          <a:extLst>
            <a:ext uri="{FF2B5EF4-FFF2-40B4-BE49-F238E27FC236}">
              <a16:creationId xmlns:a16="http://schemas.microsoft.com/office/drawing/2014/main" id="{2F9E1F51-CD9F-173A-2B51-5413CDAA9978}"/>
            </a:ext>
          </a:extLst>
        </xdr:cNvPr>
        <xdr:cNvSpPr/>
      </xdr:nvSpPr>
      <xdr:spPr>
        <a:xfrm>
          <a:off x="238125" y="1845469"/>
          <a:ext cx="607219" cy="27146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各校</a:t>
          </a:r>
          <a:endParaRPr kumimoji="1" lang="en-US" altLang="ja-JP" sz="1200"/>
        </a:p>
        <a:p>
          <a:pPr algn="ctr"/>
          <a:r>
            <a:rPr kumimoji="1" lang="en-US" altLang="ja-JP" sz="1200"/>
            <a:t>1</a:t>
          </a:r>
          <a:r>
            <a:rPr kumimoji="1" lang="ja-JP" altLang="en-US" sz="1200"/>
            <a:t>名</a:t>
          </a:r>
          <a:endParaRPr kumimoji="1" lang="en-US" altLang="ja-JP" sz="1200"/>
        </a:p>
        <a:p>
          <a:pPr algn="ctr"/>
          <a:r>
            <a:rPr kumimoji="1" lang="ja-JP" altLang="en-US" sz="1200"/>
            <a:t>以上</a:t>
          </a:r>
          <a:endParaRPr kumimoji="1" lang="en-US" altLang="ja-JP" sz="1200"/>
        </a:p>
        <a:p>
          <a:pPr algn="ctr"/>
          <a:r>
            <a:rPr kumimoji="1" lang="ja-JP" altLang="en-US" sz="1200"/>
            <a:t>の</a:t>
          </a:r>
          <a:endParaRPr kumimoji="1" lang="en-US" altLang="ja-JP" sz="1200"/>
        </a:p>
        <a:p>
          <a:pPr algn="ctr"/>
          <a:r>
            <a:rPr kumimoji="1" lang="ja-JP" altLang="en-US" sz="1200"/>
            <a:t>協力</a:t>
          </a:r>
          <a:endParaRPr kumimoji="1" lang="en-US" altLang="ja-JP" sz="1200"/>
        </a:p>
        <a:p>
          <a:pPr algn="ctr"/>
          <a:r>
            <a:rPr kumimoji="1" lang="ja-JP" altLang="en-US" sz="1200"/>
            <a:t>お</a:t>
          </a:r>
          <a:endParaRPr kumimoji="1" lang="en-US" altLang="ja-JP" sz="1200"/>
        </a:p>
        <a:p>
          <a:pPr algn="ctr"/>
          <a:r>
            <a:rPr kumimoji="1" lang="ja-JP" altLang="en-US" sz="1200"/>
            <a:t>願い</a:t>
          </a:r>
          <a:endParaRPr kumimoji="1" lang="en-US" altLang="ja-JP" sz="1200"/>
        </a:p>
        <a:p>
          <a:pPr algn="ctr"/>
          <a:r>
            <a:rPr kumimoji="1" lang="ja-JP" altLang="en-US" sz="1200"/>
            <a:t>し</a:t>
          </a:r>
          <a:endParaRPr kumimoji="1" lang="en-US" altLang="ja-JP" sz="1200"/>
        </a:p>
        <a:p>
          <a:pPr algn="ctr"/>
          <a:r>
            <a:rPr kumimoji="1" lang="ja-JP" altLang="en-US" sz="1200"/>
            <a:t>ま</a:t>
          </a:r>
          <a:endParaRPr kumimoji="1" lang="en-US" altLang="ja-JP" sz="1200"/>
        </a:p>
        <a:p>
          <a:pPr algn="ctr"/>
          <a:r>
            <a:rPr kumimoji="1" lang="ja-JP" altLang="en-US" sz="1200"/>
            <a:t>す</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umisaka\Desktop\&#30476;&#23398;&#26657;&#19968;&#35239;2023.xlsx" TargetMode="External"/><Relationship Id="rId1" Type="http://schemas.openxmlformats.org/officeDocument/2006/relationships/externalLinkPath" Target="file:///C:\Users\sumisaka\Desktop\&#30476;&#23398;&#26657;&#19968;&#3523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スト資料"/>
      <sheetName val="元一覧"/>
    </sheetNames>
    <sheetDataSet>
      <sheetData sheetId="0">
        <row r="1">
          <cell r="D1" t="str">
            <v>支部</v>
          </cell>
          <cell r="E1" t="str">
            <v>支部+№</v>
          </cell>
          <cell r="F1" t="str">
            <v>学校名</v>
          </cell>
          <cell r="H1" t="str">
            <v>住所２</v>
          </cell>
          <cell r="I1" t="str">
            <v>住所３</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misan_deca@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02AF-9E41-44B1-A8B9-806DDDFC4DB3}">
  <dimension ref="A1:W95"/>
  <sheetViews>
    <sheetView tabSelected="1" zoomScale="70" zoomScaleNormal="70" workbookViewId="0">
      <pane ySplit="1" topLeftCell="A2" activePane="bottomLeft" state="frozen"/>
      <selection pane="bottomLeft" activeCell="B1" sqref="B1"/>
    </sheetView>
  </sheetViews>
  <sheetFormatPr defaultRowHeight="18.75"/>
  <cols>
    <col min="1" max="1" width="2.5" customWidth="1"/>
    <col min="2" max="2" width="9" customWidth="1"/>
    <col min="3" max="3" width="16" customWidth="1"/>
    <col min="4" max="5" width="13.5" customWidth="1"/>
    <col min="6" max="6" width="25.25" bestFit="1" customWidth="1"/>
    <col min="7" max="7" width="3.25" customWidth="1"/>
    <col min="8" max="8" width="4.75" hidden="1" customWidth="1"/>
    <col min="9" max="9" width="5.125" hidden="1" customWidth="1"/>
    <col min="10" max="11" width="9" hidden="1" customWidth="1"/>
    <col min="12" max="12" width="3.625" hidden="1" customWidth="1"/>
    <col min="13" max="13" width="9" hidden="1" customWidth="1"/>
    <col min="14" max="15" width="6.875" hidden="1" customWidth="1"/>
    <col min="16" max="16" width="17.875" hidden="1" customWidth="1"/>
    <col min="17" max="17" width="4.625" hidden="1" customWidth="1"/>
    <col min="18" max="18" width="15.125" hidden="1" customWidth="1"/>
    <col min="20" max="20" width="16" customWidth="1"/>
    <col min="21" max="22" width="13.5" customWidth="1"/>
    <col min="23" max="23" width="25.25" bestFit="1" customWidth="1"/>
  </cols>
  <sheetData>
    <row r="1" spans="1:23" ht="30.75" thickBot="1">
      <c r="A1" s="47"/>
      <c r="B1" s="47"/>
      <c r="C1" s="282" t="s">
        <v>1459</v>
      </c>
      <c r="D1" s="47"/>
      <c r="E1" s="47"/>
      <c r="F1" s="47"/>
      <c r="G1" s="47"/>
      <c r="H1" s="47"/>
      <c r="I1" s="47"/>
      <c r="J1" s="47"/>
      <c r="K1" s="47"/>
      <c r="L1" s="47"/>
      <c r="M1" s="47"/>
      <c r="N1" s="47"/>
      <c r="O1" s="47"/>
      <c r="P1" s="47"/>
      <c r="Q1" s="47"/>
      <c r="R1" s="47"/>
      <c r="S1" s="47"/>
      <c r="T1" s="47"/>
      <c r="U1" s="47"/>
      <c r="V1" s="47"/>
      <c r="W1" s="47"/>
    </row>
    <row r="2" spans="1:23" ht="17.100000000000001" customHeight="1" thickBot="1">
      <c r="A2" s="47"/>
      <c r="B2" s="266" t="s">
        <v>204</v>
      </c>
      <c r="C2" s="432" t="s">
        <v>1408</v>
      </c>
      <c r="D2" s="432"/>
      <c r="E2" s="432"/>
      <c r="F2" s="33" t="s">
        <v>248</v>
      </c>
      <c r="G2" s="47"/>
      <c r="I2" s="428" t="s">
        <v>246</v>
      </c>
      <c r="J2" s="429"/>
      <c r="K2" s="430"/>
      <c r="M2" s="425" t="s">
        <v>247</v>
      </c>
      <c r="N2" s="425"/>
      <c r="O2" s="425"/>
      <c r="P2" s="425"/>
      <c r="R2" s="61" t="s">
        <v>245</v>
      </c>
      <c r="S2" s="32" t="s">
        <v>254</v>
      </c>
      <c r="T2" s="155" t="s">
        <v>1410</v>
      </c>
      <c r="U2" s="44"/>
      <c r="V2" s="44"/>
      <c r="W2" s="45"/>
    </row>
    <row r="3" spans="1:23" ht="17.100000000000001" customHeight="1" thickTop="1" thickBot="1">
      <c r="A3" s="47"/>
      <c r="B3" s="267"/>
      <c r="C3" s="40" t="s">
        <v>211</v>
      </c>
      <c r="D3" s="433"/>
      <c r="E3" s="433"/>
      <c r="F3" s="436" t="s">
        <v>310</v>
      </c>
      <c r="G3" s="47"/>
      <c r="I3" s="59" t="s">
        <v>243</v>
      </c>
      <c r="J3" s="59" t="s">
        <v>244</v>
      </c>
      <c r="K3" s="59" t="s">
        <v>241</v>
      </c>
      <c r="L3" s="4"/>
      <c r="M3" s="61" t="s">
        <v>100</v>
      </c>
      <c r="N3" s="62" t="s">
        <v>240</v>
      </c>
      <c r="O3" s="62" t="s">
        <v>241</v>
      </c>
      <c r="P3" s="62" t="s">
        <v>205</v>
      </c>
      <c r="R3" s="63" t="s">
        <v>181</v>
      </c>
      <c r="S3" s="34"/>
      <c r="T3" s="46" t="s">
        <v>253</v>
      </c>
      <c r="U3" s="47"/>
      <c r="V3" s="47"/>
      <c r="W3" s="48"/>
    </row>
    <row r="4" spans="1:23" ht="17.100000000000001" customHeight="1" thickTop="1">
      <c r="A4" s="47"/>
      <c r="B4" s="267"/>
      <c r="C4" s="41" t="s">
        <v>206</v>
      </c>
      <c r="D4" s="426"/>
      <c r="E4" s="426"/>
      <c r="F4" s="437"/>
      <c r="G4" s="47"/>
      <c r="I4" s="58">
        <v>1</v>
      </c>
      <c r="J4" s="58" t="str">
        <f>$D$3&amp;I4</f>
        <v>1</v>
      </c>
      <c r="K4" s="58" t="str">
        <f>IFERROR(VLOOKUP(J4,$N$4:$P$95,2,FALSE),"")</f>
        <v/>
      </c>
      <c r="L4" s="4"/>
      <c r="M4" s="60" t="s">
        <v>238</v>
      </c>
      <c r="N4" s="58" t="s">
        <v>216</v>
      </c>
      <c r="O4" s="58" t="s">
        <v>214</v>
      </c>
      <c r="P4" s="58" t="s">
        <v>128</v>
      </c>
      <c r="R4" s="31" t="s">
        <v>182</v>
      </c>
      <c r="S4" s="34"/>
      <c r="T4" s="412" t="s">
        <v>263</v>
      </c>
      <c r="U4" s="56" t="s">
        <v>308</v>
      </c>
      <c r="V4" s="36" t="s">
        <v>310</v>
      </c>
      <c r="W4" s="52"/>
    </row>
    <row r="5" spans="1:23" ht="17.100000000000001" customHeight="1">
      <c r="A5" s="47"/>
      <c r="B5" s="267"/>
      <c r="C5" s="41" t="s">
        <v>205</v>
      </c>
      <c r="D5" s="434" t="str">
        <f>IFERROR(VLOOKUP(D4,O4:P95,2,FALSE),"リンク")</f>
        <v>リンク</v>
      </c>
      <c r="E5" s="434"/>
      <c r="F5" s="36" t="s">
        <v>207</v>
      </c>
      <c r="G5" s="47"/>
      <c r="I5" s="29">
        <v>2</v>
      </c>
      <c r="J5" s="29" t="str">
        <f t="shared" ref="J5:J55" si="0">$D$3&amp;I5</f>
        <v>2</v>
      </c>
      <c r="K5" s="29" t="str">
        <f t="shared" ref="K5:K55" si="1">IFERROR(VLOOKUP(J5,$N$4:$P$95,2,FALSE),"")</f>
        <v/>
      </c>
      <c r="L5" s="4"/>
      <c r="M5" s="28" t="s">
        <v>239</v>
      </c>
      <c r="N5" s="29" t="s">
        <v>217</v>
      </c>
      <c r="O5" s="29" t="s">
        <v>31</v>
      </c>
      <c r="P5" s="29" t="s">
        <v>129</v>
      </c>
      <c r="R5" s="31" t="s">
        <v>195</v>
      </c>
      <c r="S5" s="34"/>
      <c r="T5" s="412"/>
      <c r="U5" s="56" t="s">
        <v>264</v>
      </c>
      <c r="V5" s="36" t="s">
        <v>310</v>
      </c>
      <c r="W5" s="52"/>
    </row>
    <row r="6" spans="1:23" ht="17.100000000000001" customHeight="1">
      <c r="A6" s="47"/>
      <c r="B6" s="267"/>
      <c r="C6" s="42" t="s">
        <v>212</v>
      </c>
      <c r="D6" s="179"/>
      <c r="E6" s="179"/>
      <c r="F6" s="37" t="s">
        <v>210</v>
      </c>
      <c r="G6" s="47"/>
      <c r="I6" s="29">
        <v>3</v>
      </c>
      <c r="J6" s="29" t="str">
        <f t="shared" si="0"/>
        <v>3</v>
      </c>
      <c r="K6" s="29" t="str">
        <f t="shared" si="1"/>
        <v/>
      </c>
      <c r="L6" s="4"/>
      <c r="M6" s="28" t="s">
        <v>1447</v>
      </c>
      <c r="N6" s="29" t="s">
        <v>218</v>
      </c>
      <c r="O6" s="29" t="s">
        <v>32</v>
      </c>
      <c r="P6" s="29" t="s">
        <v>130</v>
      </c>
      <c r="R6" s="31" t="s">
        <v>183</v>
      </c>
      <c r="S6" s="34"/>
      <c r="T6" s="412"/>
      <c r="U6" s="57" t="s">
        <v>265</v>
      </c>
      <c r="V6" s="49" t="s">
        <v>258</v>
      </c>
      <c r="W6" s="43"/>
    </row>
    <row r="7" spans="1:23" ht="17.100000000000001" customHeight="1">
      <c r="A7" s="47"/>
      <c r="B7" s="267"/>
      <c r="C7" s="203" t="s">
        <v>213</v>
      </c>
      <c r="D7" s="196"/>
      <c r="E7" s="196"/>
      <c r="F7" s="204" t="s">
        <v>210</v>
      </c>
      <c r="G7" s="47"/>
      <c r="I7" s="29">
        <v>4</v>
      </c>
      <c r="J7" s="29" t="str">
        <f t="shared" si="0"/>
        <v>4</v>
      </c>
      <c r="K7" s="29" t="str">
        <f t="shared" si="1"/>
        <v/>
      </c>
      <c r="L7" s="4"/>
      <c r="M7" s="28"/>
      <c r="N7" s="29" t="s">
        <v>219</v>
      </c>
      <c r="O7" s="29" t="s">
        <v>33</v>
      </c>
      <c r="P7" s="29" t="s">
        <v>131</v>
      </c>
      <c r="R7" s="31" t="s">
        <v>184</v>
      </c>
      <c r="S7" s="34"/>
      <c r="T7" s="47"/>
      <c r="U7" s="413" t="s">
        <v>312</v>
      </c>
      <c r="V7" s="414"/>
      <c r="W7" s="415"/>
    </row>
    <row r="8" spans="1:23" ht="17.100000000000001" customHeight="1" thickBot="1">
      <c r="A8" s="47"/>
      <c r="B8" s="267"/>
      <c r="C8" s="194" t="s">
        <v>208</v>
      </c>
      <c r="D8" s="431" t="s">
        <v>1556</v>
      </c>
      <c r="E8" s="431"/>
      <c r="F8" s="195" t="s">
        <v>209</v>
      </c>
      <c r="G8" s="47"/>
      <c r="I8" s="29">
        <v>5</v>
      </c>
      <c r="J8" s="29" t="str">
        <f t="shared" si="0"/>
        <v>5</v>
      </c>
      <c r="K8" s="29" t="str">
        <f t="shared" si="1"/>
        <v/>
      </c>
      <c r="L8" s="4"/>
      <c r="M8" s="28"/>
      <c r="N8" s="29" t="s">
        <v>220</v>
      </c>
      <c r="O8" s="29" t="s">
        <v>34</v>
      </c>
      <c r="P8" s="29" t="s">
        <v>132</v>
      </c>
      <c r="R8" s="31" t="s">
        <v>185</v>
      </c>
      <c r="S8" s="34"/>
      <c r="T8" s="47"/>
      <c r="U8" s="413" t="s">
        <v>313</v>
      </c>
      <c r="V8" s="414"/>
      <c r="W8" s="415"/>
    </row>
    <row r="9" spans="1:23" ht="17.100000000000001" customHeight="1" thickTop="1">
      <c r="A9" s="47"/>
      <c r="B9" s="273"/>
      <c r="C9" s="200" t="s">
        <v>1452</v>
      </c>
      <c r="D9" s="201" t="s">
        <v>1449</v>
      </c>
      <c r="E9" s="201" t="s">
        <v>1450</v>
      </c>
      <c r="F9" s="202" t="s">
        <v>1451</v>
      </c>
      <c r="G9" s="47"/>
      <c r="I9" s="29">
        <v>6</v>
      </c>
      <c r="J9" s="29" t="str">
        <f t="shared" si="0"/>
        <v>6</v>
      </c>
      <c r="K9" s="29" t="str">
        <f t="shared" si="1"/>
        <v/>
      </c>
      <c r="L9" s="4"/>
      <c r="M9" s="28"/>
      <c r="N9" s="29" t="s">
        <v>221</v>
      </c>
      <c r="O9" s="29" t="s">
        <v>35</v>
      </c>
      <c r="P9" s="29" t="s">
        <v>133</v>
      </c>
      <c r="R9" s="31" t="s">
        <v>186</v>
      </c>
      <c r="S9" s="34"/>
      <c r="T9" s="47"/>
      <c r="U9" s="416" t="s">
        <v>311</v>
      </c>
      <c r="V9" s="417"/>
      <c r="W9" s="418"/>
    </row>
    <row r="10" spans="1:23" ht="17.100000000000001" customHeight="1">
      <c r="A10" s="47"/>
      <c r="B10" s="273" t="str">
        <f>D10&amp;" "&amp;E10</f>
        <v xml:space="preserve"> </v>
      </c>
      <c r="C10" s="193" t="s">
        <v>242</v>
      </c>
      <c r="D10" s="116"/>
      <c r="E10" s="116"/>
      <c r="F10" s="39" t="s">
        <v>210</v>
      </c>
      <c r="G10" s="47"/>
      <c r="I10" s="29">
        <v>7</v>
      </c>
      <c r="J10" s="29" t="str">
        <f t="shared" si="0"/>
        <v>7</v>
      </c>
      <c r="K10" s="29" t="str">
        <f t="shared" si="1"/>
        <v/>
      </c>
      <c r="L10" s="4"/>
      <c r="M10" s="28"/>
      <c r="N10" s="29" t="s">
        <v>222</v>
      </c>
      <c r="O10" s="29" t="s">
        <v>36</v>
      </c>
      <c r="P10" s="29" t="s">
        <v>134</v>
      </c>
      <c r="R10" s="31" t="s">
        <v>187</v>
      </c>
      <c r="S10" s="34"/>
      <c r="T10" s="47" t="s">
        <v>1419</v>
      </c>
      <c r="U10" s="419" t="s">
        <v>1448</v>
      </c>
      <c r="V10" s="420"/>
      <c r="W10" s="421"/>
    </row>
    <row r="11" spans="1:23" ht="17.100000000000001" customHeight="1" thickBot="1">
      <c r="A11" s="47"/>
      <c r="B11" s="273"/>
      <c r="C11" s="38" t="s">
        <v>249</v>
      </c>
      <c r="D11" s="435"/>
      <c r="E11" s="435"/>
      <c r="F11" s="64"/>
      <c r="G11" s="47"/>
      <c r="I11" s="29">
        <v>8</v>
      </c>
      <c r="J11" s="29" t="str">
        <f t="shared" si="0"/>
        <v>8</v>
      </c>
      <c r="K11" s="29" t="str">
        <f t="shared" si="1"/>
        <v/>
      </c>
      <c r="L11" s="4"/>
      <c r="M11" s="28"/>
      <c r="N11" s="29" t="s">
        <v>223</v>
      </c>
      <c r="O11" s="29" t="s">
        <v>1404</v>
      </c>
      <c r="P11" s="29" t="s">
        <v>1405</v>
      </c>
      <c r="R11" s="31" t="s">
        <v>188</v>
      </c>
      <c r="S11" s="35"/>
      <c r="T11" s="50" t="s">
        <v>256</v>
      </c>
      <c r="U11" s="208"/>
      <c r="V11" s="208"/>
      <c r="W11" s="209"/>
    </row>
    <row r="12" spans="1:23" ht="17.100000000000001" customHeight="1" thickBot="1">
      <c r="A12" s="47"/>
      <c r="B12" s="273"/>
      <c r="C12" s="25" t="s">
        <v>250</v>
      </c>
      <c r="D12" s="426"/>
      <c r="E12" s="426"/>
      <c r="F12" s="66" t="s">
        <v>310</v>
      </c>
      <c r="G12" s="47"/>
      <c r="I12" s="29">
        <v>9</v>
      </c>
      <c r="J12" s="29" t="str">
        <f t="shared" si="0"/>
        <v>9</v>
      </c>
      <c r="K12" s="29" t="str">
        <f t="shared" si="1"/>
        <v/>
      </c>
      <c r="L12" s="4"/>
      <c r="M12" s="28"/>
      <c r="N12" s="29" t="s">
        <v>224</v>
      </c>
      <c r="O12" s="29" t="s">
        <v>38</v>
      </c>
      <c r="P12" s="29" t="s">
        <v>135</v>
      </c>
      <c r="R12" s="31" t="s">
        <v>189</v>
      </c>
      <c r="S12" s="47"/>
      <c r="T12" s="47"/>
      <c r="U12" s="47"/>
      <c r="V12" s="47"/>
      <c r="W12" s="47"/>
    </row>
    <row r="13" spans="1:23" ht="17.100000000000001" customHeight="1">
      <c r="A13" s="47"/>
      <c r="B13" s="273"/>
      <c r="C13" s="26" t="s">
        <v>251</v>
      </c>
      <c r="D13" s="427"/>
      <c r="E13" s="427"/>
      <c r="F13" s="65"/>
      <c r="G13" s="47"/>
      <c r="I13" s="29">
        <v>10</v>
      </c>
      <c r="J13" s="29" t="str">
        <f t="shared" si="0"/>
        <v>10</v>
      </c>
      <c r="K13" s="29" t="str">
        <f t="shared" si="1"/>
        <v/>
      </c>
      <c r="L13" s="4"/>
      <c r="M13" s="28"/>
      <c r="N13" s="29" t="s">
        <v>225</v>
      </c>
      <c r="O13" s="29" t="s">
        <v>39</v>
      </c>
      <c r="P13" s="29" t="s">
        <v>136</v>
      </c>
      <c r="R13" s="31" t="s">
        <v>190</v>
      </c>
      <c r="S13" s="32" t="s">
        <v>257</v>
      </c>
      <c r="T13" s="155" t="s">
        <v>1411</v>
      </c>
      <c r="U13" s="44"/>
      <c r="V13" s="44"/>
      <c r="W13" s="45"/>
    </row>
    <row r="14" spans="1:23" ht="17.100000000000001" customHeight="1">
      <c r="A14" s="47"/>
      <c r="B14" s="273" t="str">
        <f>D14&amp;" "&amp;E14</f>
        <v xml:space="preserve"> </v>
      </c>
      <c r="C14" s="193" t="s">
        <v>242</v>
      </c>
      <c r="D14" s="116"/>
      <c r="E14" s="116"/>
      <c r="F14" s="39" t="s">
        <v>210</v>
      </c>
      <c r="G14" s="47"/>
      <c r="I14" s="29">
        <v>11</v>
      </c>
      <c r="J14" s="29" t="str">
        <f t="shared" si="0"/>
        <v>11</v>
      </c>
      <c r="K14" s="29" t="str">
        <f t="shared" si="1"/>
        <v/>
      </c>
      <c r="L14" s="4"/>
      <c r="M14" s="28"/>
      <c r="N14" s="29" t="s">
        <v>226</v>
      </c>
      <c r="O14" s="29" t="s">
        <v>40</v>
      </c>
      <c r="P14" s="29" t="s">
        <v>137</v>
      </c>
      <c r="R14" s="31" t="s">
        <v>191</v>
      </c>
      <c r="S14" s="55"/>
      <c r="T14" s="47" t="s">
        <v>259</v>
      </c>
      <c r="U14" s="47"/>
      <c r="V14" s="47"/>
      <c r="W14" s="48"/>
    </row>
    <row r="15" spans="1:23" ht="17.100000000000001" customHeight="1">
      <c r="A15" s="47"/>
      <c r="B15" s="273"/>
      <c r="C15" s="25" t="s">
        <v>249</v>
      </c>
      <c r="D15" s="426"/>
      <c r="E15" s="426"/>
      <c r="F15" s="64"/>
      <c r="G15" s="47"/>
      <c r="I15" s="29">
        <v>12</v>
      </c>
      <c r="J15" s="29" t="str">
        <f t="shared" si="0"/>
        <v>12</v>
      </c>
      <c r="K15" s="29" t="str">
        <f t="shared" si="1"/>
        <v/>
      </c>
      <c r="L15" s="4"/>
      <c r="M15" s="28"/>
      <c r="N15" s="29" t="s">
        <v>227</v>
      </c>
      <c r="O15" s="29" t="s">
        <v>41</v>
      </c>
      <c r="P15" s="29" t="s">
        <v>138</v>
      </c>
      <c r="R15" s="31" t="s">
        <v>192</v>
      </c>
      <c r="S15" s="198"/>
      <c r="T15" s="47" t="s">
        <v>1557</v>
      </c>
      <c r="U15" s="47"/>
      <c r="V15" s="47"/>
      <c r="W15" s="48"/>
    </row>
    <row r="16" spans="1:23" ht="17.100000000000001" customHeight="1">
      <c r="A16" s="47"/>
      <c r="B16" s="273"/>
      <c r="C16" s="25" t="s">
        <v>250</v>
      </c>
      <c r="D16" s="426"/>
      <c r="E16" s="426"/>
      <c r="F16" s="66" t="s">
        <v>310</v>
      </c>
      <c r="G16" s="47"/>
      <c r="I16" s="29">
        <v>13</v>
      </c>
      <c r="J16" s="29" t="str">
        <f t="shared" si="0"/>
        <v>13</v>
      </c>
      <c r="K16" s="29" t="str">
        <f t="shared" si="1"/>
        <v/>
      </c>
      <c r="M16" s="28"/>
      <c r="N16" s="29" t="s">
        <v>228</v>
      </c>
      <c r="O16" s="29" t="s">
        <v>42</v>
      </c>
      <c r="P16" s="29" t="s">
        <v>139</v>
      </c>
      <c r="R16" s="31" t="s">
        <v>193</v>
      </c>
      <c r="S16" s="198"/>
      <c r="T16" s="47" t="s">
        <v>260</v>
      </c>
      <c r="U16" s="422" t="s">
        <v>1458</v>
      </c>
      <c r="V16" s="422"/>
      <c r="W16" s="423"/>
    </row>
    <row r="17" spans="1:23" ht="17.100000000000001" customHeight="1" thickBot="1">
      <c r="A17" s="47"/>
      <c r="B17" s="273"/>
      <c r="C17" s="26" t="s">
        <v>251</v>
      </c>
      <c r="D17" s="427"/>
      <c r="E17" s="427"/>
      <c r="F17" s="65"/>
      <c r="G17" s="47"/>
      <c r="I17" s="29">
        <v>14</v>
      </c>
      <c r="J17" s="29" t="str">
        <f t="shared" si="0"/>
        <v>14</v>
      </c>
      <c r="K17" s="29" t="str">
        <f t="shared" si="1"/>
        <v/>
      </c>
      <c r="M17" s="28"/>
      <c r="N17" s="29" t="s">
        <v>229</v>
      </c>
      <c r="O17" s="29" t="s">
        <v>43</v>
      </c>
      <c r="P17" s="29" t="s">
        <v>140</v>
      </c>
      <c r="R17" s="31" t="s">
        <v>194</v>
      </c>
      <c r="S17" s="199"/>
      <c r="T17" s="50"/>
      <c r="U17" s="50"/>
      <c r="V17" s="50"/>
      <c r="W17" s="51"/>
    </row>
    <row r="18" spans="1:23" ht="17.100000000000001" customHeight="1" thickBot="1">
      <c r="A18" s="47"/>
      <c r="B18" s="273" t="str">
        <f>D18&amp;" "&amp;E18</f>
        <v xml:space="preserve"> </v>
      </c>
      <c r="C18" s="193" t="s">
        <v>242</v>
      </c>
      <c r="D18" s="116"/>
      <c r="E18" s="116"/>
      <c r="F18" s="39" t="s">
        <v>210</v>
      </c>
      <c r="G18" s="47"/>
      <c r="I18" s="29">
        <v>15</v>
      </c>
      <c r="J18" s="29" t="str">
        <f t="shared" si="0"/>
        <v>15</v>
      </c>
      <c r="K18" s="29" t="str">
        <f t="shared" si="1"/>
        <v/>
      </c>
      <c r="M18" s="28"/>
      <c r="N18" s="29" t="s">
        <v>230</v>
      </c>
      <c r="O18" s="29" t="s">
        <v>44</v>
      </c>
      <c r="P18" s="29" t="s">
        <v>141</v>
      </c>
      <c r="R18" s="24"/>
      <c r="S18" s="197"/>
      <c r="T18" s="47"/>
      <c r="U18" s="47"/>
      <c r="V18" s="47"/>
      <c r="W18" s="47"/>
    </row>
    <row r="19" spans="1:23" ht="17.100000000000001" customHeight="1">
      <c r="A19" s="47"/>
      <c r="B19" s="273"/>
      <c r="C19" s="25" t="s">
        <v>249</v>
      </c>
      <c r="D19" s="426"/>
      <c r="E19" s="426"/>
      <c r="F19" s="64"/>
      <c r="G19" s="47"/>
      <c r="I19" s="29">
        <v>16</v>
      </c>
      <c r="J19" s="29" t="str">
        <f t="shared" si="0"/>
        <v>16</v>
      </c>
      <c r="K19" s="29" t="str">
        <f t="shared" si="1"/>
        <v/>
      </c>
      <c r="M19" s="28"/>
      <c r="N19" s="29" t="s">
        <v>231</v>
      </c>
      <c r="O19" s="29" t="s">
        <v>45</v>
      </c>
      <c r="P19" s="29" t="s">
        <v>142</v>
      </c>
      <c r="S19" s="32" t="s">
        <v>309</v>
      </c>
      <c r="T19" s="155" t="s">
        <v>1412</v>
      </c>
      <c r="U19" s="44"/>
      <c r="V19" s="44"/>
      <c r="W19" s="45"/>
    </row>
    <row r="20" spans="1:23" ht="17.100000000000001" customHeight="1">
      <c r="A20" s="47"/>
      <c r="B20" s="273"/>
      <c r="C20" s="25" t="s">
        <v>250</v>
      </c>
      <c r="D20" s="426"/>
      <c r="E20" s="426"/>
      <c r="F20" s="66" t="s">
        <v>310</v>
      </c>
      <c r="G20" s="47"/>
      <c r="I20" s="29">
        <v>17</v>
      </c>
      <c r="J20" s="29" t="str">
        <f t="shared" si="0"/>
        <v>17</v>
      </c>
      <c r="K20" s="29" t="str">
        <f t="shared" si="1"/>
        <v/>
      </c>
      <c r="M20" s="28"/>
      <c r="N20" s="29" t="s">
        <v>232</v>
      </c>
      <c r="O20" s="29" t="s">
        <v>46</v>
      </c>
      <c r="P20" s="29" t="s">
        <v>143</v>
      </c>
      <c r="S20" s="55"/>
      <c r="T20" s="47" t="s">
        <v>1406</v>
      </c>
      <c r="U20" s="47"/>
      <c r="V20" s="47"/>
      <c r="W20" s="48"/>
    </row>
    <row r="21" spans="1:23" ht="17.100000000000001" customHeight="1" thickBot="1">
      <c r="A21" s="47"/>
      <c r="B21" s="274"/>
      <c r="C21" s="27" t="s">
        <v>251</v>
      </c>
      <c r="D21" s="424"/>
      <c r="E21" s="424"/>
      <c r="F21" s="67"/>
      <c r="G21" s="47"/>
      <c r="I21" s="29">
        <v>18</v>
      </c>
      <c r="J21" s="29" t="str">
        <f t="shared" si="0"/>
        <v>18</v>
      </c>
      <c r="K21" s="29" t="str">
        <f t="shared" si="1"/>
        <v/>
      </c>
      <c r="M21" s="28"/>
      <c r="N21" s="29" t="s">
        <v>233</v>
      </c>
      <c r="O21" s="29" t="s">
        <v>47</v>
      </c>
      <c r="P21" s="29" t="s">
        <v>144</v>
      </c>
      <c r="S21" s="55"/>
      <c r="T21" s="47" t="s">
        <v>1407</v>
      </c>
      <c r="U21" s="47"/>
      <c r="V21" s="47"/>
      <c r="W21" s="48"/>
    </row>
    <row r="22" spans="1:23" ht="17.100000000000001" customHeight="1" thickBot="1">
      <c r="A22" s="47"/>
      <c r="G22" s="47"/>
      <c r="I22" s="29">
        <v>19</v>
      </c>
      <c r="J22" s="29" t="str">
        <f t="shared" si="0"/>
        <v>19</v>
      </c>
      <c r="K22" s="29" t="str">
        <f t="shared" si="1"/>
        <v/>
      </c>
      <c r="M22" s="28"/>
      <c r="N22" s="29" t="s">
        <v>234</v>
      </c>
      <c r="O22" s="29" t="s">
        <v>48</v>
      </c>
      <c r="P22" s="29" t="s">
        <v>145</v>
      </c>
      <c r="S22" s="35"/>
      <c r="T22" s="50" t="s">
        <v>1442</v>
      </c>
      <c r="U22" s="50"/>
      <c r="V22" s="50"/>
      <c r="W22" s="51"/>
    </row>
    <row r="23" spans="1:23" ht="17.100000000000001" customHeight="1" thickBot="1">
      <c r="A23" s="47"/>
      <c r="B23" s="32" t="s">
        <v>252</v>
      </c>
      <c r="C23" s="155" t="s">
        <v>1409</v>
      </c>
      <c r="D23" s="44"/>
      <c r="E23" s="44"/>
      <c r="F23" s="45"/>
      <c r="G23" s="47"/>
      <c r="I23" s="29">
        <v>20</v>
      </c>
      <c r="J23" s="29" t="str">
        <f t="shared" si="0"/>
        <v>20</v>
      </c>
      <c r="K23" s="29" t="str">
        <f t="shared" si="1"/>
        <v/>
      </c>
      <c r="M23" s="28"/>
      <c r="N23" s="29" t="s">
        <v>235</v>
      </c>
      <c r="O23" s="29" t="s">
        <v>49</v>
      </c>
      <c r="P23" s="29" t="s">
        <v>146</v>
      </c>
    </row>
    <row r="24" spans="1:23" ht="17.100000000000001" customHeight="1">
      <c r="A24" s="47"/>
      <c r="B24" s="34"/>
      <c r="C24" s="46" t="s">
        <v>255</v>
      </c>
      <c r="D24" s="47"/>
      <c r="E24" s="47"/>
      <c r="F24" s="48"/>
      <c r="G24" s="47"/>
      <c r="I24" s="29">
        <v>21</v>
      </c>
      <c r="J24" s="29" t="str">
        <f t="shared" si="0"/>
        <v>21</v>
      </c>
      <c r="K24" s="29" t="str">
        <f t="shared" si="1"/>
        <v/>
      </c>
      <c r="M24" s="28"/>
      <c r="N24" s="29" t="s">
        <v>236</v>
      </c>
      <c r="O24" s="29" t="s">
        <v>50</v>
      </c>
      <c r="P24" s="29" t="s">
        <v>237</v>
      </c>
      <c r="S24" s="409" t="s">
        <v>1413</v>
      </c>
      <c r="T24" s="155" t="s">
        <v>1414</v>
      </c>
      <c r="U24" s="44"/>
      <c r="V24" s="44"/>
      <c r="W24" s="45"/>
    </row>
    <row r="25" spans="1:23" ht="17.100000000000001" customHeight="1">
      <c r="A25" s="47"/>
      <c r="B25" s="34"/>
      <c r="C25" s="47" t="s">
        <v>262</v>
      </c>
      <c r="D25" s="47"/>
      <c r="E25" s="47"/>
      <c r="F25" s="48"/>
      <c r="G25" s="47"/>
      <c r="I25" s="29">
        <v>22</v>
      </c>
      <c r="J25" s="29" t="str">
        <f t="shared" si="0"/>
        <v>22</v>
      </c>
      <c r="K25" s="29" t="str">
        <f t="shared" si="1"/>
        <v/>
      </c>
      <c r="M25" s="28"/>
      <c r="N25" s="28" t="s">
        <v>267</v>
      </c>
      <c r="O25" s="28" t="s">
        <v>0</v>
      </c>
      <c r="P25" s="28" t="s">
        <v>148</v>
      </c>
      <c r="S25" s="410"/>
      <c r="T25" s="180" t="s">
        <v>1415</v>
      </c>
      <c r="U25" s="181"/>
      <c r="V25" s="181" t="s">
        <v>1416</v>
      </c>
      <c r="W25" s="182" t="s">
        <v>1417</v>
      </c>
    </row>
    <row r="26" spans="1:23" ht="17.100000000000001" customHeight="1">
      <c r="A26" s="47"/>
      <c r="B26" s="34"/>
      <c r="C26" s="540" t="s">
        <v>1558</v>
      </c>
      <c r="D26" s="540"/>
      <c r="E26" s="540"/>
      <c r="F26" s="541"/>
      <c r="G26" s="47"/>
      <c r="I26" s="29">
        <v>23</v>
      </c>
      <c r="J26" s="29" t="str">
        <f t="shared" si="0"/>
        <v>23</v>
      </c>
      <c r="K26" s="29" t="str">
        <f t="shared" si="1"/>
        <v/>
      </c>
      <c r="M26" s="28"/>
      <c r="N26" s="28" t="s">
        <v>268</v>
      </c>
      <c r="O26" s="28" t="s">
        <v>2</v>
      </c>
      <c r="P26" s="28" t="s">
        <v>149</v>
      </c>
      <c r="S26" s="410"/>
      <c r="T26" s="183" t="s">
        <v>1418</v>
      </c>
      <c r="U26" s="184"/>
      <c r="V26" s="184"/>
      <c r="W26" s="185"/>
    </row>
    <row r="27" spans="1:23" ht="17.100000000000001" customHeight="1">
      <c r="A27" s="47"/>
      <c r="B27" s="34"/>
      <c r="C27" s="540"/>
      <c r="D27" s="540"/>
      <c r="E27" s="540"/>
      <c r="F27" s="541"/>
      <c r="G27" s="47"/>
      <c r="I27" s="29">
        <v>24</v>
      </c>
      <c r="J27" s="29" t="str">
        <f t="shared" si="0"/>
        <v>24</v>
      </c>
      <c r="K27" s="29" t="str">
        <f t="shared" si="1"/>
        <v/>
      </c>
      <c r="M27" s="28"/>
      <c r="N27" s="28" t="s">
        <v>269</v>
      </c>
      <c r="O27" s="28" t="s">
        <v>4</v>
      </c>
      <c r="P27" s="28" t="s">
        <v>150</v>
      </c>
      <c r="S27" s="410"/>
      <c r="T27" s="186" t="s">
        <v>1454</v>
      </c>
      <c r="U27" s="187"/>
      <c r="V27" s="187"/>
      <c r="W27" s="188"/>
    </row>
    <row r="28" spans="1:23" ht="17.100000000000001" customHeight="1" thickBot="1">
      <c r="A28" s="47"/>
      <c r="B28" s="35"/>
      <c r="C28" s="50"/>
      <c r="D28" s="50"/>
      <c r="E28" s="50"/>
      <c r="F28" s="51"/>
      <c r="G28" s="47"/>
      <c r="I28" s="29">
        <v>25</v>
      </c>
      <c r="J28" s="29" t="str">
        <f t="shared" si="0"/>
        <v>25</v>
      </c>
      <c r="K28" s="29" t="str">
        <f t="shared" si="1"/>
        <v/>
      </c>
      <c r="M28" s="28"/>
      <c r="N28" s="28" t="s">
        <v>270</v>
      </c>
      <c r="O28" s="28" t="s">
        <v>271</v>
      </c>
      <c r="P28" s="28" t="s">
        <v>300</v>
      </c>
      <c r="S28" s="410"/>
      <c r="T28" s="186" t="s">
        <v>1443</v>
      </c>
      <c r="U28" s="187"/>
      <c r="V28" s="187"/>
      <c r="W28" s="188"/>
    </row>
    <row r="29" spans="1:23" ht="17.100000000000001" customHeight="1">
      <c r="A29" s="47"/>
      <c r="B29" s="47"/>
      <c r="C29" s="47"/>
      <c r="D29" s="47"/>
      <c r="E29" s="47"/>
      <c r="F29" s="47"/>
      <c r="G29" s="47"/>
      <c r="I29" s="29">
        <v>26</v>
      </c>
      <c r="J29" s="29" t="str">
        <f t="shared" si="0"/>
        <v>26</v>
      </c>
      <c r="K29" s="29" t="str">
        <f t="shared" si="1"/>
        <v/>
      </c>
      <c r="M29" s="28"/>
      <c r="N29" s="28" t="s">
        <v>272</v>
      </c>
      <c r="O29" s="28" t="s">
        <v>6</v>
      </c>
      <c r="P29" s="28" t="s">
        <v>151</v>
      </c>
      <c r="S29" s="410"/>
      <c r="T29" s="186" t="s">
        <v>1460</v>
      </c>
      <c r="U29" s="187"/>
      <c r="V29" s="187"/>
      <c r="W29" s="188"/>
    </row>
    <row r="30" spans="1:23" ht="17.100000000000001" customHeight="1" thickBot="1">
      <c r="A30" s="47"/>
      <c r="B30" s="47"/>
      <c r="C30" s="47"/>
      <c r="D30" s="47"/>
      <c r="E30" s="47"/>
      <c r="F30" s="47"/>
      <c r="G30" s="47"/>
      <c r="I30" s="29">
        <v>27</v>
      </c>
      <c r="J30" s="29" t="str">
        <f t="shared" si="0"/>
        <v>27</v>
      </c>
      <c r="K30" s="29" t="str">
        <f t="shared" si="1"/>
        <v/>
      </c>
      <c r="M30" s="28"/>
      <c r="N30" s="28" t="s">
        <v>273</v>
      </c>
      <c r="O30" s="28" t="s">
        <v>7</v>
      </c>
      <c r="P30" s="28" t="s">
        <v>152</v>
      </c>
      <c r="S30" s="411"/>
      <c r="T30" s="264" t="s">
        <v>1461</v>
      </c>
      <c r="U30" s="50"/>
      <c r="V30" s="50"/>
      <c r="W30" s="51"/>
    </row>
    <row r="31" spans="1:23" ht="17.100000000000001" customHeight="1">
      <c r="A31" s="47"/>
      <c r="B31" s="47"/>
      <c r="C31" s="47"/>
      <c r="D31" s="47"/>
      <c r="E31" s="47"/>
      <c r="F31" s="47"/>
      <c r="G31" s="47"/>
      <c r="I31" s="29">
        <v>28</v>
      </c>
      <c r="J31" s="29" t="str">
        <f t="shared" si="0"/>
        <v>28</v>
      </c>
      <c r="K31" s="29" t="str">
        <f t="shared" si="1"/>
        <v/>
      </c>
      <c r="M31" s="28"/>
      <c r="N31" s="28" t="s">
        <v>274</v>
      </c>
      <c r="O31" s="28" t="s">
        <v>8</v>
      </c>
      <c r="P31" s="28" t="s">
        <v>153</v>
      </c>
      <c r="S31" s="47"/>
      <c r="T31" s="47"/>
      <c r="U31" s="47"/>
      <c r="V31" s="47"/>
      <c r="W31" s="47"/>
    </row>
    <row r="32" spans="1:23" ht="17.100000000000001" customHeight="1">
      <c r="A32" s="47"/>
      <c r="B32" s="47"/>
      <c r="C32" s="47"/>
      <c r="D32" s="47"/>
      <c r="E32" s="47"/>
      <c r="F32" s="47"/>
      <c r="G32" s="47"/>
      <c r="H32" s="47"/>
      <c r="I32" s="206">
        <v>29</v>
      </c>
      <c r="J32" s="206" t="str">
        <f t="shared" si="0"/>
        <v>29</v>
      </c>
      <c r="K32" s="206" t="str">
        <f t="shared" si="1"/>
        <v/>
      </c>
      <c r="L32" s="47"/>
      <c r="M32" s="207"/>
      <c r="N32" s="207" t="s">
        <v>275</v>
      </c>
      <c r="O32" s="207" t="s">
        <v>9</v>
      </c>
      <c r="P32" s="207" t="s">
        <v>154</v>
      </c>
      <c r="Q32" s="47"/>
      <c r="R32" s="47"/>
      <c r="S32" s="47"/>
      <c r="T32" s="47"/>
      <c r="U32" s="47"/>
      <c r="V32" s="47"/>
      <c r="W32" s="47"/>
    </row>
    <row r="33" spans="2:23" ht="17.100000000000001" hidden="1" customHeight="1">
      <c r="B33" s="47"/>
      <c r="C33" s="47"/>
      <c r="D33" s="47"/>
      <c r="E33" s="47"/>
      <c r="F33" s="47"/>
      <c r="G33" s="47"/>
      <c r="H33" s="47"/>
      <c r="I33" s="206">
        <v>30</v>
      </c>
      <c r="J33" s="206" t="str">
        <f t="shared" si="0"/>
        <v>30</v>
      </c>
      <c r="K33" s="206" t="str">
        <f t="shared" si="1"/>
        <v/>
      </c>
      <c r="L33" s="47"/>
      <c r="M33" s="207"/>
      <c r="N33" s="207" t="s">
        <v>276</v>
      </c>
      <c r="O33" s="207" t="s">
        <v>10</v>
      </c>
      <c r="P33" s="207" t="s">
        <v>301</v>
      </c>
      <c r="Q33" s="47"/>
      <c r="R33" s="47"/>
      <c r="S33" s="47"/>
      <c r="T33" s="47"/>
      <c r="U33" s="47"/>
      <c r="V33" s="47"/>
      <c r="W33" s="47"/>
    </row>
    <row r="34" spans="2:23" ht="17.100000000000001" hidden="1" customHeight="1" thickBot="1">
      <c r="B34" s="47"/>
      <c r="C34" s="47"/>
      <c r="D34" s="47"/>
      <c r="E34" s="47"/>
      <c r="F34" s="47"/>
      <c r="G34" s="47"/>
      <c r="H34" s="47"/>
      <c r="I34" s="206">
        <v>31</v>
      </c>
      <c r="J34" s="206" t="str">
        <f t="shared" si="0"/>
        <v>31</v>
      </c>
      <c r="K34" s="206" t="str">
        <f t="shared" si="1"/>
        <v/>
      </c>
      <c r="L34" s="47"/>
      <c r="M34" s="207"/>
      <c r="N34" s="207" t="s">
        <v>277</v>
      </c>
      <c r="O34" s="207" t="s">
        <v>11</v>
      </c>
      <c r="P34" s="207" t="s">
        <v>155</v>
      </c>
      <c r="Q34" s="47"/>
      <c r="R34" s="47"/>
      <c r="S34" s="47"/>
      <c r="T34" s="47"/>
      <c r="U34" s="47"/>
      <c r="V34" s="47"/>
      <c r="W34" s="47"/>
    </row>
    <row r="35" spans="2:23" ht="17.100000000000001" hidden="1" customHeight="1">
      <c r="G35" s="47"/>
      <c r="H35" s="47"/>
      <c r="I35" s="206">
        <v>32</v>
      </c>
      <c r="J35" s="206" t="str">
        <f t="shared" si="0"/>
        <v>32</v>
      </c>
      <c r="K35" s="206" t="str">
        <f t="shared" si="1"/>
        <v/>
      </c>
      <c r="L35" s="47"/>
      <c r="M35" s="207"/>
      <c r="N35" s="207" t="s">
        <v>278</v>
      </c>
      <c r="O35" s="207" t="s">
        <v>12</v>
      </c>
      <c r="P35" s="207" t="s">
        <v>156</v>
      </c>
      <c r="Q35" s="47"/>
      <c r="R35" s="47"/>
      <c r="S35" s="47"/>
      <c r="T35" s="47"/>
      <c r="U35" s="47"/>
      <c r="V35" s="47"/>
      <c r="W35" s="47"/>
    </row>
    <row r="36" spans="2:23" ht="17.100000000000001" hidden="1" customHeight="1">
      <c r="B36" s="32" t="s">
        <v>254</v>
      </c>
      <c r="C36" s="155" t="s">
        <v>1410</v>
      </c>
      <c r="D36" s="44"/>
      <c r="E36" s="44"/>
      <c r="F36" s="45"/>
      <c r="G36" s="47"/>
      <c r="H36" s="47"/>
      <c r="I36" s="206">
        <v>33</v>
      </c>
      <c r="J36" s="206" t="str">
        <f t="shared" si="0"/>
        <v>33</v>
      </c>
      <c r="K36" s="206" t="str">
        <f t="shared" si="1"/>
        <v/>
      </c>
      <c r="L36" s="47"/>
      <c r="M36" s="207"/>
      <c r="N36" s="207" t="s">
        <v>279</v>
      </c>
      <c r="O36" s="207" t="s">
        <v>13</v>
      </c>
      <c r="P36" s="207" t="s">
        <v>157</v>
      </c>
      <c r="Q36" s="47"/>
      <c r="R36" s="47"/>
      <c r="S36" s="47"/>
      <c r="T36" s="47"/>
      <c r="U36" s="47"/>
      <c r="V36" s="47"/>
      <c r="W36" s="47"/>
    </row>
    <row r="37" spans="2:23" ht="17.100000000000001" hidden="1" customHeight="1">
      <c r="B37" s="34"/>
      <c r="C37" s="46" t="s">
        <v>253</v>
      </c>
      <c r="D37" s="47"/>
      <c r="E37" s="47"/>
      <c r="F37" s="48"/>
      <c r="G37" s="47"/>
      <c r="H37" s="47"/>
      <c r="I37" s="206">
        <v>34</v>
      </c>
      <c r="J37" s="206" t="str">
        <f t="shared" si="0"/>
        <v>34</v>
      </c>
      <c r="K37" s="206" t="str">
        <f t="shared" si="1"/>
        <v/>
      </c>
      <c r="L37" s="47"/>
      <c r="M37" s="207"/>
      <c r="N37" s="207" t="s">
        <v>280</v>
      </c>
      <c r="O37" s="207" t="s">
        <v>14</v>
      </c>
      <c r="P37" s="207" t="s">
        <v>158</v>
      </c>
      <c r="Q37" s="47"/>
      <c r="R37" s="47"/>
      <c r="S37" s="47"/>
      <c r="T37" s="47"/>
      <c r="U37" s="47"/>
      <c r="V37" s="47"/>
      <c r="W37" s="47"/>
    </row>
    <row r="38" spans="2:23" ht="17.100000000000001" hidden="1" customHeight="1">
      <c r="B38" s="34"/>
      <c r="C38" s="412" t="s">
        <v>263</v>
      </c>
      <c r="D38" s="56" t="s">
        <v>308</v>
      </c>
      <c r="E38" s="36" t="s">
        <v>310</v>
      </c>
      <c r="F38" s="52"/>
      <c r="G38" s="47"/>
      <c r="H38" s="47"/>
      <c r="I38" s="206">
        <v>35</v>
      </c>
      <c r="J38" s="206" t="str">
        <f t="shared" si="0"/>
        <v>35</v>
      </c>
      <c r="K38" s="206" t="str">
        <f t="shared" si="1"/>
        <v/>
      </c>
      <c r="L38" s="47"/>
      <c r="M38" s="207"/>
      <c r="N38" s="207" t="s">
        <v>281</v>
      </c>
      <c r="O38" s="207" t="s">
        <v>15</v>
      </c>
      <c r="P38" s="207" t="s">
        <v>159</v>
      </c>
      <c r="Q38" s="47"/>
      <c r="R38" s="47"/>
      <c r="S38" s="47"/>
      <c r="T38" s="47"/>
      <c r="U38" s="47"/>
      <c r="V38" s="47"/>
      <c r="W38" s="47"/>
    </row>
    <row r="39" spans="2:23" ht="17.100000000000001" hidden="1" customHeight="1">
      <c r="B39" s="34"/>
      <c r="C39" s="412"/>
      <c r="D39" s="56" t="s">
        <v>264</v>
      </c>
      <c r="E39" s="36" t="s">
        <v>310</v>
      </c>
      <c r="F39" s="52"/>
      <c r="G39" s="47"/>
      <c r="H39" s="47"/>
      <c r="I39" s="206">
        <v>36</v>
      </c>
      <c r="J39" s="206" t="str">
        <f t="shared" si="0"/>
        <v>36</v>
      </c>
      <c r="K39" s="206" t="str">
        <f t="shared" si="1"/>
        <v/>
      </c>
      <c r="L39" s="47"/>
      <c r="M39" s="207"/>
      <c r="N39" s="207" t="s">
        <v>282</v>
      </c>
      <c r="O39" s="207" t="s">
        <v>16</v>
      </c>
      <c r="P39" s="207" t="s">
        <v>160</v>
      </c>
      <c r="Q39" s="47"/>
      <c r="R39" s="47"/>
      <c r="S39" s="47"/>
      <c r="T39" s="47"/>
      <c r="U39" s="47"/>
      <c r="V39" s="47"/>
      <c r="W39" s="47"/>
    </row>
    <row r="40" spans="2:23" ht="17.100000000000001" hidden="1" customHeight="1">
      <c r="B40" s="34"/>
      <c r="C40" s="412"/>
      <c r="D40" s="57" t="s">
        <v>265</v>
      </c>
      <c r="E40" s="49" t="s">
        <v>258</v>
      </c>
      <c r="F40" s="43"/>
      <c r="G40" s="47"/>
      <c r="H40" s="47"/>
      <c r="I40" s="206">
        <v>37</v>
      </c>
      <c r="J40" s="206" t="str">
        <f t="shared" si="0"/>
        <v>37</v>
      </c>
      <c r="K40" s="206" t="str">
        <f t="shared" si="1"/>
        <v/>
      </c>
      <c r="L40" s="47"/>
      <c r="M40" s="207"/>
      <c r="N40" s="207" t="s">
        <v>283</v>
      </c>
      <c r="O40" s="207" t="s">
        <v>17</v>
      </c>
      <c r="P40" s="207" t="s">
        <v>161</v>
      </c>
      <c r="Q40" s="47"/>
      <c r="R40" s="47"/>
      <c r="S40" s="47"/>
      <c r="T40" s="47"/>
      <c r="U40" s="47"/>
      <c r="V40" s="47"/>
      <c r="W40" s="47"/>
    </row>
    <row r="41" spans="2:23" ht="24.95" hidden="1" customHeight="1">
      <c r="B41" s="34"/>
      <c r="C41" s="47"/>
      <c r="D41" s="413" t="s">
        <v>312</v>
      </c>
      <c r="E41" s="414"/>
      <c r="F41" s="415"/>
      <c r="G41" s="47"/>
      <c r="H41" s="47"/>
      <c r="I41" s="206">
        <v>38</v>
      </c>
      <c r="J41" s="206" t="str">
        <f t="shared" si="0"/>
        <v>38</v>
      </c>
      <c r="K41" s="206" t="str">
        <f t="shared" si="1"/>
        <v/>
      </c>
      <c r="L41" s="47"/>
      <c r="M41" s="207"/>
      <c r="N41" s="207" t="s">
        <v>284</v>
      </c>
      <c r="O41" s="207" t="s">
        <v>285</v>
      </c>
      <c r="P41" s="207" t="s">
        <v>302</v>
      </c>
      <c r="Q41" s="47"/>
      <c r="R41" s="47"/>
      <c r="S41" s="47"/>
      <c r="T41" s="47"/>
      <c r="U41" s="47"/>
      <c r="V41" s="47"/>
      <c r="W41" s="47"/>
    </row>
    <row r="42" spans="2:23" ht="24" hidden="1" customHeight="1">
      <c r="B42" s="34"/>
      <c r="C42" s="47"/>
      <c r="D42" s="413" t="s">
        <v>313</v>
      </c>
      <c r="E42" s="414"/>
      <c r="F42" s="415"/>
      <c r="G42" s="47"/>
      <c r="H42" s="47"/>
      <c r="I42" s="206">
        <v>39</v>
      </c>
      <c r="J42" s="206" t="str">
        <f t="shared" si="0"/>
        <v>39</v>
      </c>
      <c r="K42" s="206" t="str">
        <f t="shared" si="1"/>
        <v/>
      </c>
      <c r="L42" s="47"/>
      <c r="M42" s="207"/>
      <c r="N42" s="207" t="s">
        <v>286</v>
      </c>
      <c r="O42" s="207" t="s">
        <v>19</v>
      </c>
      <c r="P42" s="207" t="s">
        <v>162</v>
      </c>
      <c r="Q42" s="47"/>
      <c r="R42" s="47"/>
      <c r="S42" s="47"/>
      <c r="T42" s="47"/>
      <c r="U42" s="47"/>
      <c r="V42" s="47"/>
      <c r="W42" s="47"/>
    </row>
    <row r="43" spans="2:23" ht="17.100000000000001" hidden="1" customHeight="1">
      <c r="B43" s="34"/>
      <c r="C43" s="47"/>
      <c r="D43" s="416" t="s">
        <v>311</v>
      </c>
      <c r="E43" s="417"/>
      <c r="F43" s="418"/>
      <c r="G43" s="47"/>
      <c r="H43" s="47"/>
      <c r="I43" s="206">
        <v>40</v>
      </c>
      <c r="J43" s="206" t="str">
        <f t="shared" si="0"/>
        <v>40</v>
      </c>
      <c r="K43" s="206" t="str">
        <f t="shared" si="1"/>
        <v/>
      </c>
      <c r="L43" s="47"/>
      <c r="M43" s="207"/>
      <c r="N43" s="207" t="s">
        <v>287</v>
      </c>
      <c r="O43" s="207" t="s">
        <v>288</v>
      </c>
      <c r="P43" s="207" t="s">
        <v>163</v>
      </c>
      <c r="Q43" s="47"/>
      <c r="R43" s="47"/>
      <c r="S43" s="47"/>
      <c r="T43" s="47"/>
      <c r="U43" s="47"/>
      <c r="V43" s="47"/>
      <c r="W43" s="47"/>
    </row>
    <row r="44" spans="2:23" ht="17.100000000000001" hidden="1" customHeight="1">
      <c r="B44" s="34"/>
      <c r="C44" s="47" t="s">
        <v>1419</v>
      </c>
      <c r="D44" s="419" t="s">
        <v>1448</v>
      </c>
      <c r="E44" s="420"/>
      <c r="F44" s="421"/>
      <c r="G44" s="47"/>
      <c r="H44" s="47"/>
      <c r="I44" s="206">
        <v>41</v>
      </c>
      <c r="J44" s="206" t="str">
        <f t="shared" si="0"/>
        <v>41</v>
      </c>
      <c r="K44" s="206" t="str">
        <f t="shared" si="1"/>
        <v/>
      </c>
      <c r="L44" s="47"/>
      <c r="M44" s="207"/>
      <c r="N44" s="207" t="s">
        <v>289</v>
      </c>
      <c r="O44" s="207" t="s">
        <v>290</v>
      </c>
      <c r="P44" s="207" t="s">
        <v>164</v>
      </c>
      <c r="Q44" s="47"/>
      <c r="R44" s="47"/>
      <c r="S44" s="47"/>
      <c r="T44" s="47"/>
      <c r="U44" s="47"/>
      <c r="V44" s="47"/>
      <c r="W44" s="47"/>
    </row>
    <row r="45" spans="2:23" ht="17.100000000000001" hidden="1" customHeight="1" thickBot="1">
      <c r="B45" s="34"/>
      <c r="C45" s="47" t="s">
        <v>256</v>
      </c>
      <c r="D45" s="53"/>
      <c r="E45" s="53"/>
      <c r="F45" s="54"/>
      <c r="G45" s="47"/>
      <c r="H45" s="47"/>
      <c r="I45" s="206">
        <v>42</v>
      </c>
      <c r="J45" s="206" t="str">
        <f t="shared" si="0"/>
        <v>42</v>
      </c>
      <c r="K45" s="206" t="str">
        <f t="shared" si="1"/>
        <v/>
      </c>
      <c r="L45" s="47"/>
      <c r="M45" s="207"/>
      <c r="N45" s="207" t="s">
        <v>291</v>
      </c>
      <c r="O45" s="207" t="s">
        <v>20</v>
      </c>
      <c r="P45" s="207" t="s">
        <v>165</v>
      </c>
      <c r="Q45" s="47"/>
      <c r="R45" s="47"/>
      <c r="S45" s="47"/>
      <c r="T45" s="47"/>
      <c r="U45" s="47"/>
      <c r="V45" s="47"/>
      <c r="W45" s="47"/>
    </row>
    <row r="46" spans="2:23" ht="17.100000000000001" hidden="1" customHeight="1" thickBot="1">
      <c r="B46" s="35"/>
      <c r="C46" s="50"/>
      <c r="D46" s="50"/>
      <c r="E46" s="50"/>
      <c r="F46" s="51"/>
      <c r="G46" s="47"/>
      <c r="H46" s="47"/>
      <c r="I46" s="206">
        <v>52</v>
      </c>
      <c r="J46" s="206" t="str">
        <f t="shared" si="0"/>
        <v>52</v>
      </c>
      <c r="K46" s="206" t="str">
        <f t="shared" si="1"/>
        <v/>
      </c>
      <c r="L46" s="47"/>
      <c r="M46" s="207"/>
      <c r="N46" s="207" t="s">
        <v>292</v>
      </c>
      <c r="O46" s="207" t="s">
        <v>21</v>
      </c>
      <c r="P46" s="207" t="s">
        <v>166</v>
      </c>
      <c r="Q46" s="47"/>
      <c r="R46" s="47"/>
      <c r="S46" s="47"/>
      <c r="T46" s="47"/>
      <c r="U46" s="47"/>
      <c r="V46" s="47"/>
      <c r="W46" s="47"/>
    </row>
    <row r="47" spans="2:23" ht="17.100000000000001" hidden="1" customHeight="1">
      <c r="G47" s="47"/>
      <c r="H47" s="47"/>
      <c r="I47" s="206">
        <v>53</v>
      </c>
      <c r="J47" s="206" t="str">
        <f t="shared" si="0"/>
        <v>53</v>
      </c>
      <c r="K47" s="206" t="str">
        <f t="shared" si="1"/>
        <v/>
      </c>
      <c r="L47" s="47"/>
      <c r="M47" s="207"/>
      <c r="N47" s="207" t="s">
        <v>293</v>
      </c>
      <c r="O47" s="207" t="s">
        <v>22</v>
      </c>
      <c r="P47" s="207" t="s">
        <v>167</v>
      </c>
      <c r="Q47" s="47"/>
      <c r="R47" s="47"/>
      <c r="S47" s="47"/>
      <c r="T47" s="47"/>
      <c r="U47" s="47"/>
      <c r="V47" s="47"/>
      <c r="W47" s="47"/>
    </row>
    <row r="48" spans="2:23" ht="17.100000000000001" hidden="1" customHeight="1">
      <c r="B48" s="32" t="s">
        <v>257</v>
      </c>
      <c r="C48" s="155" t="s">
        <v>1411</v>
      </c>
      <c r="D48" s="44"/>
      <c r="E48" s="44"/>
      <c r="F48" s="45"/>
      <c r="G48" s="47"/>
      <c r="H48" s="47"/>
      <c r="I48" s="206">
        <v>54</v>
      </c>
      <c r="J48" s="206" t="str">
        <f t="shared" si="0"/>
        <v>54</v>
      </c>
      <c r="K48" s="206" t="str">
        <f t="shared" si="1"/>
        <v/>
      </c>
      <c r="L48" s="47"/>
      <c r="M48" s="207"/>
      <c r="N48" s="207" t="s">
        <v>294</v>
      </c>
      <c r="O48" s="207" t="s">
        <v>23</v>
      </c>
      <c r="P48" s="207" t="s">
        <v>168</v>
      </c>
      <c r="Q48" s="47"/>
      <c r="R48" s="47"/>
      <c r="S48" s="47"/>
      <c r="T48" s="47"/>
      <c r="U48" s="47"/>
      <c r="V48" s="47"/>
      <c r="W48" s="47"/>
    </row>
    <row r="49" spans="2:23" ht="17.100000000000001" hidden="1" customHeight="1">
      <c r="B49" s="55"/>
      <c r="C49" s="47" t="s">
        <v>259</v>
      </c>
      <c r="D49" s="47"/>
      <c r="E49" s="47"/>
      <c r="F49" s="48"/>
      <c r="G49" s="47"/>
      <c r="H49" s="47"/>
      <c r="I49" s="206">
        <v>55</v>
      </c>
      <c r="J49" s="206" t="str">
        <f t="shared" si="0"/>
        <v>55</v>
      </c>
      <c r="K49" s="206" t="str">
        <f t="shared" si="1"/>
        <v/>
      </c>
      <c r="L49" s="47"/>
      <c r="M49" s="207"/>
      <c r="N49" s="207" t="s">
        <v>295</v>
      </c>
      <c r="O49" s="207" t="s">
        <v>296</v>
      </c>
      <c r="P49" s="207" t="s">
        <v>169</v>
      </c>
      <c r="Q49" s="47"/>
      <c r="R49" s="47"/>
      <c r="S49" s="47"/>
      <c r="T49" s="47"/>
      <c r="U49" s="47"/>
      <c r="V49" s="47"/>
      <c r="W49" s="47"/>
    </row>
    <row r="50" spans="2:23" ht="17.100000000000001" hidden="1" customHeight="1">
      <c r="B50" s="198"/>
      <c r="C50" s="47" t="s">
        <v>1453</v>
      </c>
      <c r="D50" s="47"/>
      <c r="E50" s="47"/>
      <c r="F50" s="48"/>
      <c r="G50" s="47"/>
      <c r="H50" s="47"/>
      <c r="I50" s="206">
        <v>56</v>
      </c>
      <c r="J50" s="206" t="str">
        <f t="shared" si="0"/>
        <v>56</v>
      </c>
      <c r="K50" s="206" t="str">
        <f t="shared" si="1"/>
        <v/>
      </c>
      <c r="L50" s="47"/>
      <c r="M50" s="207"/>
      <c r="N50" s="207" t="s">
        <v>297</v>
      </c>
      <c r="O50" s="207" t="s">
        <v>25</v>
      </c>
      <c r="P50" s="207" t="s">
        <v>170</v>
      </c>
      <c r="Q50" s="47"/>
      <c r="R50" s="47"/>
      <c r="S50" s="47"/>
      <c r="T50" s="47"/>
      <c r="U50" s="47"/>
      <c r="V50" s="47"/>
      <c r="W50" s="47"/>
    </row>
    <row r="51" spans="2:23" ht="17.100000000000001" hidden="1" customHeight="1" thickBot="1">
      <c r="B51" s="198"/>
      <c r="C51" s="47" t="s">
        <v>260</v>
      </c>
      <c r="D51" s="422" t="s">
        <v>261</v>
      </c>
      <c r="E51" s="422"/>
      <c r="F51" s="423"/>
      <c r="G51" s="47"/>
      <c r="H51" s="47"/>
      <c r="I51" s="206">
        <v>57</v>
      </c>
      <c r="J51" s="206" t="str">
        <f t="shared" si="0"/>
        <v>57</v>
      </c>
      <c r="K51" s="206" t="str">
        <f t="shared" si="1"/>
        <v/>
      </c>
      <c r="L51" s="47"/>
      <c r="M51" s="207"/>
      <c r="N51" s="207" t="s">
        <v>298</v>
      </c>
      <c r="O51" s="207" t="s">
        <v>26</v>
      </c>
      <c r="P51" s="207" t="s">
        <v>171</v>
      </c>
      <c r="Q51" s="47"/>
      <c r="R51" s="47"/>
      <c r="S51" s="47"/>
      <c r="T51" s="47"/>
      <c r="U51" s="47"/>
      <c r="V51" s="47"/>
      <c r="W51" s="47"/>
    </row>
    <row r="52" spans="2:23" ht="17.100000000000001" hidden="1" customHeight="1" thickBot="1">
      <c r="B52" s="199"/>
      <c r="C52" s="50"/>
      <c r="D52" s="50"/>
      <c r="E52" s="50"/>
      <c r="F52" s="51"/>
      <c r="G52" s="47"/>
      <c r="H52" s="47"/>
      <c r="I52" s="206">
        <v>58</v>
      </c>
      <c r="J52" s="206" t="str">
        <f t="shared" si="0"/>
        <v>58</v>
      </c>
      <c r="K52" s="206" t="str">
        <f t="shared" si="1"/>
        <v/>
      </c>
      <c r="L52" s="47"/>
      <c r="M52" s="207"/>
      <c r="N52" s="207" t="s">
        <v>299</v>
      </c>
      <c r="O52" s="207" t="s">
        <v>27</v>
      </c>
      <c r="P52" s="207" t="s">
        <v>175</v>
      </c>
      <c r="Q52" s="47"/>
      <c r="R52" s="47"/>
      <c r="S52" s="47"/>
      <c r="T52" s="47"/>
      <c r="U52" s="47"/>
      <c r="V52" s="47"/>
      <c r="W52" s="47"/>
    </row>
    <row r="53" spans="2:23" ht="17.100000000000001" hidden="1" customHeight="1">
      <c r="B53" s="197"/>
      <c r="G53" s="47"/>
      <c r="H53" s="47"/>
      <c r="I53" s="206">
        <v>59</v>
      </c>
      <c r="J53" s="206" t="str">
        <f t="shared" si="0"/>
        <v>59</v>
      </c>
      <c r="K53" s="206" t="str">
        <f t="shared" si="1"/>
        <v/>
      </c>
      <c r="L53" s="47"/>
      <c r="M53" s="207"/>
      <c r="N53" s="207" t="s">
        <v>1088</v>
      </c>
      <c r="O53" s="207" t="s">
        <v>440</v>
      </c>
      <c r="P53" s="207" t="s">
        <v>441</v>
      </c>
      <c r="Q53" s="47"/>
      <c r="R53" s="47"/>
      <c r="S53" s="47"/>
      <c r="T53" s="47"/>
      <c r="U53" s="47"/>
      <c r="V53" s="47"/>
      <c r="W53" s="47"/>
    </row>
    <row r="54" spans="2:23" ht="17.100000000000001" hidden="1" customHeight="1">
      <c r="B54" s="32" t="s">
        <v>309</v>
      </c>
      <c r="C54" s="155" t="s">
        <v>1412</v>
      </c>
      <c r="D54" s="44"/>
      <c r="E54" s="44"/>
      <c r="F54" s="45"/>
      <c r="G54" s="47"/>
      <c r="H54" s="47"/>
      <c r="I54" s="206">
        <v>60</v>
      </c>
      <c r="J54" s="206" t="str">
        <f t="shared" si="0"/>
        <v>60</v>
      </c>
      <c r="K54" s="206" t="str">
        <f t="shared" si="1"/>
        <v/>
      </c>
      <c r="L54" s="47"/>
      <c r="M54" s="207"/>
      <c r="N54" s="207" t="s">
        <v>1089</v>
      </c>
      <c r="O54" s="207" t="s">
        <v>442</v>
      </c>
      <c r="P54" s="207" t="s">
        <v>443</v>
      </c>
      <c r="Q54" s="47"/>
      <c r="R54" s="47"/>
      <c r="S54" s="47"/>
      <c r="T54" s="47"/>
      <c r="U54" s="47"/>
      <c r="V54" s="47"/>
      <c r="W54" s="47"/>
    </row>
    <row r="55" spans="2:23" ht="17.100000000000001" hidden="1" customHeight="1">
      <c r="B55" s="55"/>
      <c r="C55" s="47" t="s">
        <v>1406</v>
      </c>
      <c r="D55" s="47"/>
      <c r="E55" s="47"/>
      <c r="F55" s="48"/>
      <c r="G55" s="47"/>
      <c r="H55" s="47"/>
      <c r="I55" s="206">
        <v>61</v>
      </c>
      <c r="J55" s="206" t="str">
        <f t="shared" si="0"/>
        <v>61</v>
      </c>
      <c r="K55" s="206" t="str">
        <f t="shared" si="1"/>
        <v/>
      </c>
      <c r="L55" s="47"/>
      <c r="M55" s="207"/>
      <c r="N55" s="207" t="s">
        <v>1090</v>
      </c>
      <c r="O55" s="207" t="s">
        <v>444</v>
      </c>
      <c r="P55" s="207" t="s">
        <v>445</v>
      </c>
      <c r="Q55" s="47"/>
      <c r="R55" s="47"/>
      <c r="S55" s="47"/>
      <c r="T55" s="47"/>
      <c r="U55" s="47"/>
      <c r="V55" s="47"/>
      <c r="W55" s="47"/>
    </row>
    <row r="56" spans="2:23" ht="17.100000000000001" hidden="1" customHeight="1" thickBot="1">
      <c r="B56" s="55"/>
      <c r="C56" s="47" t="s">
        <v>1407</v>
      </c>
      <c r="D56" s="47"/>
      <c r="E56" s="47"/>
      <c r="F56" s="48"/>
      <c r="G56" s="47"/>
      <c r="H56" s="47"/>
      <c r="I56" s="47"/>
      <c r="J56" s="47"/>
      <c r="K56" s="47"/>
      <c r="L56" s="47"/>
      <c r="M56" s="207"/>
      <c r="N56" s="207" t="s">
        <v>1091</v>
      </c>
      <c r="O56" s="207" t="s">
        <v>446</v>
      </c>
      <c r="P56" s="207" t="s">
        <v>447</v>
      </c>
      <c r="Q56" s="47"/>
      <c r="R56" s="47"/>
      <c r="S56" s="47"/>
      <c r="T56" s="47"/>
      <c r="U56" s="47"/>
      <c r="V56" s="47"/>
      <c r="W56" s="47"/>
    </row>
    <row r="57" spans="2:23" ht="17.100000000000001" hidden="1" customHeight="1" thickBot="1">
      <c r="B57" s="35"/>
      <c r="C57" s="50" t="s">
        <v>1442</v>
      </c>
      <c r="D57" s="50"/>
      <c r="E57" s="50"/>
      <c r="F57" s="51"/>
      <c r="G57" s="47"/>
      <c r="H57" s="47"/>
      <c r="I57" s="47"/>
      <c r="J57" s="47"/>
      <c r="K57" s="47"/>
      <c r="L57" s="47"/>
      <c r="M57" s="207"/>
      <c r="N57" s="207" t="s">
        <v>1092</v>
      </c>
      <c r="O57" s="207" t="s">
        <v>448</v>
      </c>
      <c r="P57" s="207" t="s">
        <v>449</v>
      </c>
      <c r="Q57" s="47"/>
      <c r="R57" s="47"/>
      <c r="S57" s="47"/>
      <c r="T57" s="47"/>
      <c r="U57" s="47"/>
      <c r="V57" s="47"/>
      <c r="W57" s="47"/>
    </row>
    <row r="58" spans="2:23" ht="17.100000000000001" hidden="1" customHeight="1">
      <c r="G58" s="47"/>
      <c r="H58" s="47"/>
      <c r="I58" s="47"/>
      <c r="J58" s="47"/>
      <c r="K58" s="47"/>
      <c r="L58" s="47"/>
      <c r="M58" s="207"/>
      <c r="N58" s="207" t="s">
        <v>1093</v>
      </c>
      <c r="O58" s="207" t="s">
        <v>450</v>
      </c>
      <c r="P58" s="207" t="s">
        <v>451</v>
      </c>
      <c r="Q58" s="47"/>
      <c r="R58" s="47"/>
      <c r="S58" s="47"/>
      <c r="T58" s="47"/>
      <c r="U58" s="47"/>
      <c r="V58" s="47"/>
      <c r="W58" s="47"/>
    </row>
    <row r="59" spans="2:23" ht="17.100000000000001" hidden="1" customHeight="1">
      <c r="B59" s="409" t="s">
        <v>1413</v>
      </c>
      <c r="C59" s="155" t="s">
        <v>1414</v>
      </c>
      <c r="D59" s="44"/>
      <c r="E59" s="44"/>
      <c r="F59" s="45"/>
      <c r="G59" s="47"/>
      <c r="H59" s="47"/>
      <c r="I59" s="47"/>
      <c r="J59" s="47"/>
      <c r="K59" s="47"/>
      <c r="L59" s="47"/>
      <c r="M59" s="207"/>
      <c r="N59" s="207" t="s">
        <v>1094</v>
      </c>
      <c r="O59" s="207" t="s">
        <v>452</v>
      </c>
      <c r="P59" s="207" t="s">
        <v>453</v>
      </c>
      <c r="Q59" s="47"/>
      <c r="R59" s="47"/>
      <c r="S59" s="47"/>
      <c r="T59" s="47"/>
      <c r="U59" s="47"/>
      <c r="V59" s="47"/>
      <c r="W59" s="47"/>
    </row>
    <row r="60" spans="2:23" ht="17.100000000000001" hidden="1" customHeight="1">
      <c r="B60" s="410"/>
      <c r="C60" s="180" t="s">
        <v>1415</v>
      </c>
      <c r="D60" s="181"/>
      <c r="E60" s="181" t="s">
        <v>1416</v>
      </c>
      <c r="F60" s="182" t="s">
        <v>1417</v>
      </c>
      <c r="G60" s="47"/>
      <c r="H60" s="47"/>
      <c r="I60" s="47"/>
      <c r="J60" s="47"/>
      <c r="K60" s="47"/>
      <c r="L60" s="47"/>
      <c r="M60" s="207"/>
      <c r="N60" s="207" t="s">
        <v>1095</v>
      </c>
      <c r="O60" s="207" t="s">
        <v>454</v>
      </c>
      <c r="P60" s="207" t="s">
        <v>455</v>
      </c>
      <c r="Q60" s="47"/>
      <c r="R60" s="47"/>
      <c r="S60" s="47"/>
      <c r="T60" s="47"/>
      <c r="U60" s="47"/>
      <c r="V60" s="47"/>
      <c r="W60" s="47"/>
    </row>
    <row r="61" spans="2:23" ht="17.100000000000001" hidden="1" customHeight="1">
      <c r="B61" s="410"/>
      <c r="C61" s="183" t="s">
        <v>1418</v>
      </c>
      <c r="D61" s="184"/>
      <c r="E61" s="184"/>
      <c r="F61" s="185"/>
      <c r="G61" s="47"/>
      <c r="H61" s="47"/>
      <c r="I61" s="47"/>
      <c r="J61" s="47"/>
      <c r="K61" s="47"/>
      <c r="L61" s="47"/>
      <c r="M61" s="207"/>
      <c r="N61" s="207" t="s">
        <v>1096</v>
      </c>
      <c r="O61" s="207" t="s">
        <v>456</v>
      </c>
      <c r="P61" s="207" t="s">
        <v>457</v>
      </c>
      <c r="Q61" s="47"/>
      <c r="R61" s="47"/>
      <c r="S61" s="47"/>
      <c r="T61" s="47"/>
      <c r="U61" s="47"/>
      <c r="V61" s="47"/>
      <c r="W61" s="47"/>
    </row>
    <row r="62" spans="2:23" ht="17.100000000000001" hidden="1" customHeight="1">
      <c r="B62" s="410"/>
      <c r="C62" s="186" t="s">
        <v>1445</v>
      </c>
      <c r="D62" s="187"/>
      <c r="E62" s="187"/>
      <c r="F62" s="188"/>
      <c r="G62" s="47"/>
      <c r="H62" s="47"/>
      <c r="I62" s="47"/>
      <c r="J62" s="47"/>
      <c r="K62" s="47"/>
      <c r="L62" s="47"/>
      <c r="M62" s="207"/>
      <c r="N62" s="207" t="s">
        <v>1097</v>
      </c>
      <c r="O62" s="207" t="s">
        <v>458</v>
      </c>
      <c r="P62" s="207" t="s">
        <v>459</v>
      </c>
      <c r="Q62" s="47"/>
      <c r="R62" s="47"/>
      <c r="S62" s="47"/>
      <c r="T62" s="47"/>
      <c r="U62" s="47"/>
      <c r="V62" s="47"/>
      <c r="W62" s="47"/>
    </row>
    <row r="63" spans="2:23" ht="17.100000000000001" hidden="1" customHeight="1">
      <c r="B63" s="410"/>
      <c r="C63" s="186" t="s">
        <v>1443</v>
      </c>
      <c r="D63" s="187"/>
      <c r="E63" s="187"/>
      <c r="F63" s="188"/>
      <c r="G63" s="47"/>
      <c r="H63" s="47"/>
      <c r="I63" s="47"/>
      <c r="J63" s="47"/>
      <c r="K63" s="47"/>
      <c r="L63" s="47"/>
      <c r="M63" s="207"/>
      <c r="N63" s="207" t="s">
        <v>1098</v>
      </c>
      <c r="O63" s="207" t="s">
        <v>460</v>
      </c>
      <c r="P63" s="207" t="s">
        <v>461</v>
      </c>
      <c r="Q63" s="47"/>
      <c r="R63" s="47"/>
      <c r="S63" s="47"/>
      <c r="T63" s="47"/>
      <c r="U63" s="47"/>
      <c r="V63" s="47"/>
      <c r="W63" s="47"/>
    </row>
    <row r="64" spans="2:23" ht="17.100000000000001" hidden="1" customHeight="1" thickBot="1">
      <c r="B64" s="410"/>
      <c r="C64" s="186" t="s">
        <v>1444</v>
      </c>
      <c r="D64" s="187"/>
      <c r="E64" s="187"/>
      <c r="F64" s="188"/>
      <c r="G64" s="47"/>
      <c r="H64" s="47"/>
      <c r="I64" s="47"/>
      <c r="J64" s="47"/>
      <c r="K64" s="47"/>
      <c r="L64" s="47"/>
      <c r="M64" s="207"/>
      <c r="N64" s="207" t="s">
        <v>1099</v>
      </c>
      <c r="O64" s="207" t="s">
        <v>462</v>
      </c>
      <c r="P64" s="207" t="s">
        <v>463</v>
      </c>
      <c r="Q64" s="47"/>
      <c r="R64" s="47"/>
      <c r="S64" s="47"/>
      <c r="T64" s="47"/>
      <c r="U64" s="47"/>
      <c r="V64" s="47"/>
      <c r="W64" s="47"/>
    </row>
    <row r="65" spans="2:23" ht="17.100000000000001" hidden="1" customHeight="1">
      <c r="B65" s="411"/>
      <c r="C65" s="189" t="s">
        <v>1446</v>
      </c>
      <c r="D65" s="50"/>
      <c r="E65" s="50"/>
      <c r="F65" s="51"/>
      <c r="G65" s="47"/>
      <c r="H65" s="47"/>
      <c r="I65" s="47"/>
      <c r="J65" s="47"/>
      <c r="K65" s="47"/>
      <c r="L65" s="47"/>
      <c r="M65" s="207"/>
      <c r="N65" s="207" t="s">
        <v>1100</v>
      </c>
      <c r="O65" s="207" t="s">
        <v>464</v>
      </c>
      <c r="P65" s="207" t="s">
        <v>465</v>
      </c>
      <c r="Q65" s="47"/>
      <c r="R65" s="47"/>
      <c r="S65" s="47"/>
      <c r="T65" s="47"/>
      <c r="U65" s="47"/>
      <c r="V65" s="47"/>
      <c r="W65" s="47"/>
    </row>
    <row r="66" spans="2:23" ht="17.100000000000001" customHeight="1">
      <c r="G66" s="47"/>
      <c r="H66" s="47"/>
      <c r="I66" s="47"/>
      <c r="J66" s="47"/>
      <c r="K66" s="47"/>
      <c r="L66" s="47"/>
      <c r="M66" s="207"/>
      <c r="N66" s="207" t="s">
        <v>1101</v>
      </c>
      <c r="O66" s="207" t="s">
        <v>466</v>
      </c>
      <c r="P66" s="207" t="s">
        <v>467</v>
      </c>
      <c r="Q66" s="47"/>
      <c r="R66" s="47"/>
    </row>
    <row r="67" spans="2:23" ht="17.100000000000001" customHeight="1">
      <c r="M67" s="28"/>
      <c r="N67" s="28" t="s">
        <v>1102</v>
      </c>
      <c r="O67" s="28" t="s">
        <v>468</v>
      </c>
      <c r="P67" s="28" t="s">
        <v>469</v>
      </c>
    </row>
    <row r="68" spans="2:23" ht="17.100000000000001" customHeight="1">
      <c r="M68" s="28"/>
      <c r="N68" s="28" t="s">
        <v>1103</v>
      </c>
      <c r="O68" s="28" t="s">
        <v>470</v>
      </c>
      <c r="P68" s="28" t="s">
        <v>471</v>
      </c>
    </row>
    <row r="69" spans="2:23" ht="17.100000000000001" customHeight="1">
      <c r="M69" s="28"/>
      <c r="N69" s="28" t="s">
        <v>1104</v>
      </c>
      <c r="O69" s="28" t="s">
        <v>472</v>
      </c>
      <c r="P69" s="28" t="s">
        <v>473</v>
      </c>
    </row>
    <row r="70" spans="2:23" ht="17.100000000000001" customHeight="1">
      <c r="M70" s="28"/>
      <c r="N70" s="28" t="s">
        <v>1105</v>
      </c>
      <c r="O70" s="28" t="s">
        <v>474</v>
      </c>
      <c r="P70" s="28" t="s">
        <v>475</v>
      </c>
    </row>
    <row r="71" spans="2:23" ht="17.100000000000001" customHeight="1">
      <c r="M71" s="28"/>
      <c r="N71" s="28" t="s">
        <v>1106</v>
      </c>
      <c r="O71" s="28" t="s">
        <v>476</v>
      </c>
      <c r="P71" s="28" t="s">
        <v>477</v>
      </c>
    </row>
    <row r="72" spans="2:23" ht="17.100000000000001" customHeight="1">
      <c r="M72" s="28"/>
      <c r="N72" s="28" t="s">
        <v>1107</v>
      </c>
      <c r="O72" s="28" t="s">
        <v>478</v>
      </c>
      <c r="P72" s="28" t="s">
        <v>479</v>
      </c>
    </row>
    <row r="73" spans="2:23" ht="17.100000000000001" customHeight="1">
      <c r="M73" s="28"/>
      <c r="N73" s="28" t="s">
        <v>1108</v>
      </c>
      <c r="O73" s="28" t="s">
        <v>480</v>
      </c>
      <c r="P73" s="28" t="s">
        <v>481</v>
      </c>
    </row>
    <row r="74" spans="2:23" ht="17.100000000000001" customHeight="1">
      <c r="M74" s="28"/>
      <c r="N74" s="28" t="s">
        <v>1109</v>
      </c>
      <c r="O74" s="28" t="s">
        <v>482</v>
      </c>
      <c r="P74" s="28" t="s">
        <v>483</v>
      </c>
    </row>
    <row r="75" spans="2:23" ht="17.100000000000001" customHeight="1">
      <c r="M75" s="28"/>
      <c r="N75" s="28" t="s">
        <v>1110</v>
      </c>
      <c r="O75" s="28" t="s">
        <v>484</v>
      </c>
      <c r="P75" s="28" t="s">
        <v>485</v>
      </c>
    </row>
    <row r="76" spans="2:23" ht="17.100000000000001" customHeight="1">
      <c r="M76" s="28"/>
      <c r="N76" s="28" t="s">
        <v>1111</v>
      </c>
      <c r="O76" s="28" t="s">
        <v>486</v>
      </c>
      <c r="P76" s="28" t="s">
        <v>487</v>
      </c>
    </row>
    <row r="77" spans="2:23" ht="17.100000000000001" customHeight="1">
      <c r="M77" s="28"/>
      <c r="N77" s="28" t="s">
        <v>1112</v>
      </c>
      <c r="O77" s="28" t="s">
        <v>488</v>
      </c>
      <c r="P77" s="28" t="s">
        <v>489</v>
      </c>
    </row>
    <row r="78" spans="2:23" ht="17.100000000000001" customHeight="1">
      <c r="M78" s="28"/>
      <c r="N78" s="28" t="s">
        <v>1113</v>
      </c>
      <c r="O78" s="28" t="s">
        <v>490</v>
      </c>
      <c r="P78" s="28" t="s">
        <v>491</v>
      </c>
    </row>
    <row r="79" spans="2:23" ht="17.100000000000001" customHeight="1">
      <c r="M79" s="28"/>
      <c r="N79" s="28" t="s">
        <v>1114</v>
      </c>
      <c r="O79" s="28" t="s">
        <v>492</v>
      </c>
      <c r="P79" s="28" t="s">
        <v>493</v>
      </c>
    </row>
    <row r="80" spans="2:23" ht="17.100000000000001" customHeight="1">
      <c r="M80" s="28"/>
      <c r="N80" s="28" t="s">
        <v>1115</v>
      </c>
      <c r="O80" s="28" t="s">
        <v>494</v>
      </c>
      <c r="P80" s="28" t="s">
        <v>495</v>
      </c>
    </row>
    <row r="81" spans="13:16" ht="17.100000000000001" customHeight="1">
      <c r="M81" s="28"/>
      <c r="N81" s="28" t="s">
        <v>1116</v>
      </c>
      <c r="O81" s="28" t="s">
        <v>496</v>
      </c>
      <c r="P81" s="28" t="s">
        <v>497</v>
      </c>
    </row>
    <row r="82" spans="13:16" ht="17.100000000000001" customHeight="1">
      <c r="M82" s="28"/>
      <c r="N82" s="28" t="s">
        <v>1117</v>
      </c>
      <c r="O82" s="28" t="s">
        <v>498</v>
      </c>
      <c r="P82" s="28" t="s">
        <v>499</v>
      </c>
    </row>
    <row r="83" spans="13:16" ht="17.100000000000001" customHeight="1">
      <c r="M83" s="28"/>
      <c r="N83" s="28" t="s">
        <v>1118</v>
      </c>
      <c r="O83" s="28" t="s">
        <v>500</v>
      </c>
      <c r="P83" s="28" t="s">
        <v>501</v>
      </c>
    </row>
    <row r="84" spans="13:16" ht="17.100000000000001" customHeight="1">
      <c r="M84" s="28"/>
      <c r="N84" s="28" t="s">
        <v>1119</v>
      </c>
      <c r="O84" s="28" t="s">
        <v>502</v>
      </c>
      <c r="P84" s="28" t="s">
        <v>503</v>
      </c>
    </row>
    <row r="85" spans="13:16" ht="17.100000000000001" customHeight="1">
      <c r="M85" s="28"/>
      <c r="N85" s="28"/>
      <c r="O85" s="28"/>
      <c r="P85" s="28"/>
    </row>
    <row r="86" spans="13:16" ht="17.100000000000001" customHeight="1">
      <c r="M86" s="28"/>
      <c r="N86" s="28"/>
      <c r="O86" s="28"/>
      <c r="P86" s="28"/>
    </row>
    <row r="87" spans="13:16" ht="17.100000000000001" customHeight="1">
      <c r="M87" s="28"/>
      <c r="N87" s="28"/>
      <c r="O87" s="28"/>
      <c r="P87" s="28"/>
    </row>
    <row r="88" spans="13:16" ht="17.100000000000001" customHeight="1">
      <c r="M88" s="28"/>
      <c r="N88" s="28"/>
      <c r="O88" s="28"/>
      <c r="P88" s="28"/>
    </row>
    <row r="89" spans="13:16" ht="17.100000000000001" customHeight="1">
      <c r="M89" s="28"/>
      <c r="N89" s="28"/>
      <c r="O89" s="28"/>
      <c r="P89" s="28"/>
    </row>
    <row r="90" spans="13:16" ht="17.100000000000001" customHeight="1">
      <c r="M90" s="28"/>
      <c r="N90" s="28"/>
      <c r="O90" s="28"/>
      <c r="P90" s="28"/>
    </row>
    <row r="91" spans="13:16" ht="17.100000000000001" customHeight="1">
      <c r="M91" s="28"/>
      <c r="N91" s="28"/>
      <c r="O91" s="28"/>
      <c r="P91" s="28"/>
    </row>
    <row r="92" spans="13:16" ht="17.100000000000001" customHeight="1">
      <c r="M92" s="28"/>
      <c r="N92" s="28"/>
      <c r="O92" s="28"/>
      <c r="P92" s="28"/>
    </row>
    <row r="93" spans="13:16" ht="17.100000000000001" customHeight="1">
      <c r="M93" s="28"/>
      <c r="N93" s="28"/>
      <c r="O93" s="28"/>
      <c r="P93" s="28"/>
    </row>
    <row r="94" spans="13:16" ht="17.100000000000001" customHeight="1">
      <c r="M94" s="28"/>
      <c r="N94" s="28"/>
      <c r="O94" s="28"/>
      <c r="P94" s="28"/>
    </row>
    <row r="95" spans="13:16" ht="17.100000000000001" customHeight="1">
      <c r="M95" s="28"/>
      <c r="N95" s="28"/>
      <c r="O95" s="28"/>
      <c r="P95" s="28"/>
    </row>
  </sheetData>
  <sheetProtection sheet="1" objects="1" scenarios="1"/>
  <mergeCells count="32">
    <mergeCell ref="M2:P2"/>
    <mergeCell ref="D16:E16"/>
    <mergeCell ref="D17:E17"/>
    <mergeCell ref="D19:E19"/>
    <mergeCell ref="D20:E20"/>
    <mergeCell ref="I2:K2"/>
    <mergeCell ref="D12:E12"/>
    <mergeCell ref="D13:E13"/>
    <mergeCell ref="D8:E8"/>
    <mergeCell ref="C2:E2"/>
    <mergeCell ref="D15:E15"/>
    <mergeCell ref="D3:E3"/>
    <mergeCell ref="D4:E4"/>
    <mergeCell ref="D5:E5"/>
    <mergeCell ref="D11:E11"/>
    <mergeCell ref="F3:F4"/>
    <mergeCell ref="B59:B65"/>
    <mergeCell ref="T4:T6"/>
    <mergeCell ref="U7:W7"/>
    <mergeCell ref="U8:W8"/>
    <mergeCell ref="U9:W9"/>
    <mergeCell ref="U10:W10"/>
    <mergeCell ref="U16:W16"/>
    <mergeCell ref="S24:S30"/>
    <mergeCell ref="D21:E21"/>
    <mergeCell ref="C38:C40"/>
    <mergeCell ref="D41:F41"/>
    <mergeCell ref="D51:F51"/>
    <mergeCell ref="D42:F42"/>
    <mergeCell ref="D43:F43"/>
    <mergeCell ref="D44:F44"/>
    <mergeCell ref="C26:F27"/>
  </mergeCells>
  <phoneticPr fontId="1"/>
  <dataValidations count="4">
    <dataValidation type="list" allowBlank="1" showInputMessage="1" showErrorMessage="1" sqref="D11:E13 D19:E21 D15:E17" xr:uid="{AE53D189-03F6-4611-9589-4DD9184149BD}">
      <formula1>$R$3:$R$17</formula1>
    </dataValidation>
    <dataValidation type="list" allowBlank="1" showInputMessage="1" showErrorMessage="1" sqref="D3:E3" xr:uid="{AF7756BF-8035-470B-ADBA-2185A7FA3F2F}">
      <formula1>$M$4:$M$6</formula1>
    </dataValidation>
    <dataValidation type="list" allowBlank="1" showInputMessage="1" showErrorMessage="1" sqref="D4:E4" xr:uid="{29C7FFC6-E2FC-4F58-B1FD-E6C64246BF34}">
      <formula1>$K$4:$K$32</formula1>
    </dataValidation>
    <dataValidation imeMode="halfAlpha" allowBlank="1" showInputMessage="1" showErrorMessage="1" sqref="D8:E9" xr:uid="{5206389F-8401-4AC4-B0E8-6D24B29FFBD4}"/>
  </dataValidations>
  <hyperlinks>
    <hyperlink ref="D51" r:id="rId1" xr:uid="{12FE1250-03E6-4E1D-9B90-5130FB47E41C}"/>
  </hyperlinks>
  <pageMargins left="0.31496062992125984" right="0.11811023622047245" top="0.74803149606299213" bottom="0.74803149606299213" header="0.31496062992125984" footer="0.31496062992125984"/>
  <pageSetup paperSize="9" orientation="portrait" horizontalDpi="4294967294" verticalDpi="0"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A8D5-F5D5-4125-8BBB-12AC84FC9FD7}">
  <dimension ref="A1:J407"/>
  <sheetViews>
    <sheetView workbookViewId="0">
      <selection activeCell="E13" sqref="E13"/>
    </sheetView>
  </sheetViews>
  <sheetFormatPr defaultRowHeight="18.75"/>
  <cols>
    <col min="1" max="1" width="6.125" customWidth="1"/>
    <col min="2" max="2" width="11" customWidth="1"/>
    <col min="3" max="3" width="9.25" customWidth="1"/>
    <col min="4" max="4" width="27.625" customWidth="1"/>
    <col min="5" max="5" width="9" customWidth="1"/>
    <col min="6" max="6" width="4.5" style="70" customWidth="1"/>
    <col min="7" max="7" width="9" customWidth="1"/>
    <col min="8" max="8" width="10" customWidth="1"/>
    <col min="9" max="9" width="15.125" customWidth="1"/>
    <col min="10" max="10" width="23.5" customWidth="1"/>
  </cols>
  <sheetData>
    <row r="1" spans="1:10">
      <c r="A1" s="30" t="s">
        <v>306</v>
      </c>
      <c r="B1" s="30" t="s">
        <v>307</v>
      </c>
      <c r="C1" s="30" t="s">
        <v>304</v>
      </c>
      <c r="D1" s="30" t="s">
        <v>305</v>
      </c>
      <c r="F1" s="68" t="s">
        <v>314</v>
      </c>
      <c r="G1" s="69" t="s">
        <v>315</v>
      </c>
      <c r="H1" s="69" t="s">
        <v>244</v>
      </c>
      <c r="I1" s="69" t="s">
        <v>316</v>
      </c>
      <c r="J1" s="69"/>
    </row>
    <row r="2" spans="1:10">
      <c r="A2">
        <v>1</v>
      </c>
      <c r="B2" t="s">
        <v>1</v>
      </c>
      <c r="C2">
        <v>1</v>
      </c>
      <c r="D2" t="s">
        <v>148</v>
      </c>
      <c r="F2" s="70">
        <v>1</v>
      </c>
      <c r="G2" t="s">
        <v>317</v>
      </c>
      <c r="H2" t="s">
        <v>1027</v>
      </c>
      <c r="I2" t="s">
        <v>318</v>
      </c>
      <c r="J2" t="s">
        <v>319</v>
      </c>
    </row>
    <row r="3" spans="1:10">
      <c r="A3">
        <v>2</v>
      </c>
      <c r="B3" t="s">
        <v>3</v>
      </c>
      <c r="C3">
        <v>2</v>
      </c>
      <c r="D3" t="s">
        <v>149</v>
      </c>
      <c r="F3" s="70">
        <v>2</v>
      </c>
      <c r="G3" t="s">
        <v>317</v>
      </c>
      <c r="H3" t="s">
        <v>1028</v>
      </c>
      <c r="I3" t="s">
        <v>320</v>
      </c>
      <c r="J3" t="s">
        <v>321</v>
      </c>
    </row>
    <row r="4" spans="1:10">
      <c r="A4">
        <v>3</v>
      </c>
      <c r="B4" t="s">
        <v>4</v>
      </c>
      <c r="C4">
        <v>3</v>
      </c>
      <c r="D4" t="s">
        <v>150</v>
      </c>
      <c r="F4" s="70">
        <v>3</v>
      </c>
      <c r="G4" t="s">
        <v>317</v>
      </c>
      <c r="H4" t="s">
        <v>1029</v>
      </c>
      <c r="I4" t="s">
        <v>322</v>
      </c>
      <c r="J4" t="s">
        <v>323</v>
      </c>
    </row>
    <row r="5" spans="1:10">
      <c r="A5">
        <v>4</v>
      </c>
      <c r="B5" t="s">
        <v>5</v>
      </c>
      <c r="C5">
        <v>4</v>
      </c>
      <c r="D5" t="s">
        <v>172</v>
      </c>
      <c r="F5" s="70">
        <v>4</v>
      </c>
      <c r="G5" t="s">
        <v>317</v>
      </c>
      <c r="H5" t="s">
        <v>1030</v>
      </c>
      <c r="I5" t="s">
        <v>324</v>
      </c>
      <c r="J5" t="s">
        <v>325</v>
      </c>
    </row>
    <row r="6" spans="1:10">
      <c r="A6">
        <v>5</v>
      </c>
      <c r="B6" t="s">
        <v>6</v>
      </c>
      <c r="C6">
        <v>5</v>
      </c>
      <c r="D6" t="s">
        <v>151</v>
      </c>
      <c r="F6" s="70">
        <v>5</v>
      </c>
      <c r="G6" t="s">
        <v>317</v>
      </c>
      <c r="H6" t="s">
        <v>1031</v>
      </c>
      <c r="I6" t="s">
        <v>326</v>
      </c>
      <c r="J6" t="s">
        <v>327</v>
      </c>
    </row>
    <row r="7" spans="1:10">
      <c r="A7">
        <v>6</v>
      </c>
      <c r="B7" t="s">
        <v>7</v>
      </c>
      <c r="C7">
        <v>6</v>
      </c>
      <c r="D7" t="s">
        <v>152</v>
      </c>
      <c r="F7" s="70">
        <v>6</v>
      </c>
      <c r="G7" t="s">
        <v>317</v>
      </c>
      <c r="H7" t="s">
        <v>1032</v>
      </c>
      <c r="I7" t="s">
        <v>328</v>
      </c>
      <c r="J7" t="s">
        <v>329</v>
      </c>
    </row>
    <row r="8" spans="1:10">
      <c r="A8">
        <v>7</v>
      </c>
      <c r="B8" t="s">
        <v>8</v>
      </c>
      <c r="C8">
        <v>7</v>
      </c>
      <c r="D8" t="s">
        <v>153</v>
      </c>
      <c r="F8" s="70">
        <v>7</v>
      </c>
      <c r="G8" t="s">
        <v>317</v>
      </c>
      <c r="H8" t="s">
        <v>1033</v>
      </c>
      <c r="I8" t="s">
        <v>330</v>
      </c>
      <c r="J8" t="s">
        <v>331</v>
      </c>
    </row>
    <row r="9" spans="1:10">
      <c r="A9">
        <v>8</v>
      </c>
      <c r="B9" t="s">
        <v>9</v>
      </c>
      <c r="C9">
        <v>8</v>
      </c>
      <c r="D9" t="s">
        <v>154</v>
      </c>
      <c r="F9" s="70">
        <v>8</v>
      </c>
      <c r="G9" t="s">
        <v>317</v>
      </c>
      <c r="H9" t="s">
        <v>1034</v>
      </c>
      <c r="I9" t="s">
        <v>332</v>
      </c>
      <c r="J9" t="s">
        <v>333</v>
      </c>
    </row>
    <row r="10" spans="1:10">
      <c r="A10">
        <v>9</v>
      </c>
      <c r="B10" t="s">
        <v>10</v>
      </c>
      <c r="C10">
        <v>9</v>
      </c>
      <c r="D10" t="s">
        <v>173</v>
      </c>
      <c r="F10" s="70">
        <v>9</v>
      </c>
      <c r="G10" t="s">
        <v>317</v>
      </c>
      <c r="H10" t="s">
        <v>1035</v>
      </c>
      <c r="I10" t="s">
        <v>334</v>
      </c>
      <c r="J10" t="s">
        <v>335</v>
      </c>
    </row>
    <row r="11" spans="1:10">
      <c r="A11">
        <v>10</v>
      </c>
      <c r="B11" t="s">
        <v>11</v>
      </c>
      <c r="C11">
        <v>10</v>
      </c>
      <c r="D11" t="s">
        <v>155</v>
      </c>
      <c r="F11" s="70">
        <v>10</v>
      </c>
      <c r="G11" t="s">
        <v>317</v>
      </c>
      <c r="H11" t="s">
        <v>1036</v>
      </c>
      <c r="I11" t="s">
        <v>336</v>
      </c>
      <c r="J11" t="s">
        <v>337</v>
      </c>
    </row>
    <row r="12" spans="1:10">
      <c r="A12">
        <v>11</v>
      </c>
      <c r="B12" t="s">
        <v>12</v>
      </c>
      <c r="C12">
        <v>11</v>
      </c>
      <c r="D12" t="s">
        <v>156</v>
      </c>
      <c r="F12" s="70">
        <v>11</v>
      </c>
      <c r="G12" t="s">
        <v>317</v>
      </c>
      <c r="H12" t="s">
        <v>1037</v>
      </c>
      <c r="I12" t="s">
        <v>338</v>
      </c>
      <c r="J12" t="s">
        <v>339</v>
      </c>
    </row>
    <row r="13" spans="1:10">
      <c r="A13">
        <v>12</v>
      </c>
      <c r="B13" t="s">
        <v>13</v>
      </c>
      <c r="C13">
        <v>12</v>
      </c>
      <c r="D13" t="s">
        <v>157</v>
      </c>
      <c r="F13" s="70">
        <v>12</v>
      </c>
      <c r="G13" t="s">
        <v>317</v>
      </c>
      <c r="H13" t="s">
        <v>1038</v>
      </c>
      <c r="I13" t="s">
        <v>340</v>
      </c>
      <c r="J13" t="s">
        <v>341</v>
      </c>
    </row>
    <row r="14" spans="1:10">
      <c r="A14">
        <v>13</v>
      </c>
      <c r="B14" t="s">
        <v>14</v>
      </c>
      <c r="C14">
        <v>13</v>
      </c>
      <c r="D14" t="s">
        <v>158</v>
      </c>
      <c r="F14" s="70">
        <v>13</v>
      </c>
      <c r="G14" t="s">
        <v>317</v>
      </c>
      <c r="H14" t="s">
        <v>1039</v>
      </c>
      <c r="I14" t="s">
        <v>342</v>
      </c>
      <c r="J14" t="s">
        <v>343</v>
      </c>
    </row>
    <row r="15" spans="1:10">
      <c r="A15">
        <v>14</v>
      </c>
      <c r="B15" t="s">
        <v>15</v>
      </c>
      <c r="C15">
        <v>14</v>
      </c>
      <c r="D15" t="s">
        <v>159</v>
      </c>
      <c r="F15" s="70">
        <v>14</v>
      </c>
      <c r="G15" t="s">
        <v>317</v>
      </c>
      <c r="H15" t="s">
        <v>1040</v>
      </c>
      <c r="I15" t="s">
        <v>344</v>
      </c>
      <c r="J15" t="s">
        <v>345</v>
      </c>
    </row>
    <row r="16" spans="1:10">
      <c r="A16">
        <v>15</v>
      </c>
      <c r="B16" t="s">
        <v>16</v>
      </c>
      <c r="C16">
        <v>15</v>
      </c>
      <c r="D16" t="s">
        <v>160</v>
      </c>
      <c r="F16" s="70">
        <v>15</v>
      </c>
      <c r="G16" t="s">
        <v>317</v>
      </c>
      <c r="H16" t="s">
        <v>1041</v>
      </c>
      <c r="I16" t="s">
        <v>346</v>
      </c>
      <c r="J16" t="s">
        <v>347</v>
      </c>
    </row>
    <row r="17" spans="1:10">
      <c r="A17">
        <v>16</v>
      </c>
      <c r="B17" t="s">
        <v>17</v>
      </c>
      <c r="C17">
        <v>16</v>
      </c>
      <c r="D17" t="s">
        <v>161</v>
      </c>
      <c r="F17" s="70">
        <v>16</v>
      </c>
      <c r="G17" t="s">
        <v>317</v>
      </c>
      <c r="H17" t="s">
        <v>1042</v>
      </c>
      <c r="I17" t="s">
        <v>348</v>
      </c>
      <c r="J17" t="s">
        <v>349</v>
      </c>
    </row>
    <row r="18" spans="1:10">
      <c r="A18">
        <v>17</v>
      </c>
      <c r="B18" t="s">
        <v>18</v>
      </c>
      <c r="C18">
        <v>17</v>
      </c>
      <c r="D18" t="s">
        <v>174</v>
      </c>
      <c r="F18" s="70">
        <v>17</v>
      </c>
      <c r="G18" t="s">
        <v>317</v>
      </c>
      <c r="H18" t="s">
        <v>1043</v>
      </c>
      <c r="I18" t="s">
        <v>350</v>
      </c>
      <c r="J18" t="s">
        <v>351</v>
      </c>
    </row>
    <row r="19" spans="1:10">
      <c r="A19">
        <v>18</v>
      </c>
      <c r="B19" t="s">
        <v>19</v>
      </c>
      <c r="C19">
        <v>18</v>
      </c>
      <c r="D19" t="s">
        <v>162</v>
      </c>
      <c r="F19" s="70">
        <v>18</v>
      </c>
      <c r="G19" t="s">
        <v>317</v>
      </c>
      <c r="H19" t="s">
        <v>1044</v>
      </c>
      <c r="I19" t="s">
        <v>352</v>
      </c>
      <c r="J19" t="s">
        <v>353</v>
      </c>
    </row>
    <row r="20" spans="1:10">
      <c r="A20">
        <v>19</v>
      </c>
      <c r="B20" t="s">
        <v>29</v>
      </c>
      <c r="C20">
        <v>19</v>
      </c>
      <c r="D20" t="s">
        <v>163</v>
      </c>
      <c r="F20" s="70">
        <v>19</v>
      </c>
      <c r="G20" t="s">
        <v>317</v>
      </c>
      <c r="H20" t="s">
        <v>1045</v>
      </c>
      <c r="I20" t="s">
        <v>354</v>
      </c>
      <c r="J20" t="s">
        <v>355</v>
      </c>
    </row>
    <row r="21" spans="1:10">
      <c r="A21">
        <v>20</v>
      </c>
      <c r="B21" t="s">
        <v>28</v>
      </c>
      <c r="C21">
        <v>20</v>
      </c>
      <c r="D21" t="s">
        <v>164</v>
      </c>
      <c r="F21" s="70">
        <v>20</v>
      </c>
      <c r="G21" t="s">
        <v>317</v>
      </c>
      <c r="H21" t="s">
        <v>1046</v>
      </c>
      <c r="I21" t="s">
        <v>356</v>
      </c>
      <c r="J21" t="s">
        <v>357</v>
      </c>
    </row>
    <row r="22" spans="1:10">
      <c r="A22">
        <v>21</v>
      </c>
      <c r="B22" t="s">
        <v>20</v>
      </c>
      <c r="C22">
        <v>21</v>
      </c>
      <c r="D22" t="s">
        <v>165</v>
      </c>
      <c r="F22" s="70">
        <v>21</v>
      </c>
      <c r="G22" t="s">
        <v>317</v>
      </c>
      <c r="H22" t="s">
        <v>1047</v>
      </c>
      <c r="I22" t="s">
        <v>358</v>
      </c>
      <c r="J22" t="s">
        <v>359</v>
      </c>
    </row>
    <row r="23" spans="1:10">
      <c r="A23">
        <v>22</v>
      </c>
      <c r="B23" t="s">
        <v>21</v>
      </c>
      <c r="C23">
        <v>22</v>
      </c>
      <c r="D23" t="s">
        <v>166</v>
      </c>
      <c r="F23" s="70">
        <v>22</v>
      </c>
      <c r="G23" t="s">
        <v>317</v>
      </c>
      <c r="H23" t="s">
        <v>1048</v>
      </c>
      <c r="I23" t="s">
        <v>360</v>
      </c>
      <c r="J23" t="s">
        <v>361</v>
      </c>
    </row>
    <row r="24" spans="1:10">
      <c r="A24">
        <v>23</v>
      </c>
      <c r="B24" t="s">
        <v>22</v>
      </c>
      <c r="C24">
        <v>23</v>
      </c>
      <c r="D24" t="s">
        <v>167</v>
      </c>
      <c r="F24" s="70">
        <v>23</v>
      </c>
      <c r="G24" t="s">
        <v>317</v>
      </c>
      <c r="H24" t="s">
        <v>1049</v>
      </c>
      <c r="I24" t="s">
        <v>362</v>
      </c>
      <c r="J24" t="s">
        <v>363</v>
      </c>
    </row>
    <row r="25" spans="1:10">
      <c r="A25">
        <v>24</v>
      </c>
      <c r="B25" t="s">
        <v>23</v>
      </c>
      <c r="C25">
        <v>24</v>
      </c>
      <c r="D25" t="s">
        <v>168</v>
      </c>
      <c r="F25" s="70">
        <v>24</v>
      </c>
      <c r="G25" t="s">
        <v>317</v>
      </c>
      <c r="H25" t="s">
        <v>1050</v>
      </c>
      <c r="I25" t="s">
        <v>364</v>
      </c>
      <c r="J25" t="s">
        <v>365</v>
      </c>
    </row>
    <row r="26" spans="1:10">
      <c r="A26">
        <v>25</v>
      </c>
      <c r="B26" t="s">
        <v>24</v>
      </c>
      <c r="C26">
        <v>25</v>
      </c>
      <c r="D26" t="s">
        <v>169</v>
      </c>
      <c r="F26" s="70">
        <v>25</v>
      </c>
      <c r="G26" t="s">
        <v>317</v>
      </c>
      <c r="H26" t="s">
        <v>1051</v>
      </c>
      <c r="I26" t="s">
        <v>366</v>
      </c>
      <c r="J26" t="s">
        <v>367</v>
      </c>
    </row>
    <row r="27" spans="1:10">
      <c r="A27">
        <v>26</v>
      </c>
      <c r="B27" t="s">
        <v>25</v>
      </c>
      <c r="C27">
        <v>26</v>
      </c>
      <c r="D27" t="s">
        <v>170</v>
      </c>
      <c r="F27" s="70">
        <v>26</v>
      </c>
      <c r="G27" t="s">
        <v>317</v>
      </c>
      <c r="H27" t="s">
        <v>1052</v>
      </c>
      <c r="I27" t="s">
        <v>368</v>
      </c>
      <c r="J27" t="s">
        <v>369</v>
      </c>
    </row>
    <row r="28" spans="1:10">
      <c r="A28">
        <v>27</v>
      </c>
      <c r="B28" t="s">
        <v>26</v>
      </c>
      <c r="C28">
        <v>27</v>
      </c>
      <c r="D28" t="s">
        <v>171</v>
      </c>
      <c r="F28" s="70">
        <v>27</v>
      </c>
      <c r="G28" t="s">
        <v>317</v>
      </c>
      <c r="H28" t="s">
        <v>1053</v>
      </c>
      <c r="I28" t="s">
        <v>370</v>
      </c>
      <c r="J28" t="s">
        <v>371</v>
      </c>
    </row>
    <row r="29" spans="1:10">
      <c r="A29">
        <v>28</v>
      </c>
      <c r="B29" t="s">
        <v>27</v>
      </c>
      <c r="C29">
        <v>28</v>
      </c>
      <c r="D29" t="s">
        <v>175</v>
      </c>
      <c r="F29" s="70">
        <v>28</v>
      </c>
      <c r="G29" t="s">
        <v>317</v>
      </c>
      <c r="H29" t="s">
        <v>1054</v>
      </c>
      <c r="I29" t="s">
        <v>372</v>
      </c>
      <c r="J29" t="s">
        <v>373</v>
      </c>
    </row>
    <row r="30" spans="1:10">
      <c r="A30">
        <v>29</v>
      </c>
      <c r="C30">
        <v>29</v>
      </c>
      <c r="F30" s="70">
        <v>29</v>
      </c>
      <c r="G30" t="s">
        <v>317</v>
      </c>
      <c r="H30" t="s">
        <v>1055</v>
      </c>
      <c r="I30" t="s">
        <v>374</v>
      </c>
      <c r="J30" t="s">
        <v>375</v>
      </c>
    </row>
    <row r="31" spans="1:10">
      <c r="A31">
        <v>30</v>
      </c>
      <c r="C31">
        <v>30</v>
      </c>
      <c r="F31" s="70">
        <v>30</v>
      </c>
      <c r="G31" t="s">
        <v>317</v>
      </c>
      <c r="H31" t="s">
        <v>1056</v>
      </c>
      <c r="I31" t="s">
        <v>376</v>
      </c>
      <c r="J31" t="s">
        <v>377</v>
      </c>
    </row>
    <row r="32" spans="1:10">
      <c r="A32">
        <v>31</v>
      </c>
      <c r="B32" t="s">
        <v>30</v>
      </c>
      <c r="C32">
        <v>31</v>
      </c>
      <c r="D32" t="s">
        <v>128</v>
      </c>
      <c r="F32" s="70">
        <v>31</v>
      </c>
      <c r="G32" t="s">
        <v>317</v>
      </c>
      <c r="H32" t="s">
        <v>1057</v>
      </c>
      <c r="I32" t="s">
        <v>378</v>
      </c>
      <c r="J32" t="s">
        <v>379</v>
      </c>
    </row>
    <row r="33" spans="1:10">
      <c r="A33">
        <v>32</v>
      </c>
      <c r="B33" t="s">
        <v>31</v>
      </c>
      <c r="C33">
        <v>32</v>
      </c>
      <c r="D33" t="s">
        <v>129</v>
      </c>
      <c r="F33" s="70">
        <v>32</v>
      </c>
      <c r="G33" t="s">
        <v>317</v>
      </c>
      <c r="H33" t="s">
        <v>1058</v>
      </c>
      <c r="I33" t="s">
        <v>380</v>
      </c>
      <c r="J33" t="s">
        <v>381</v>
      </c>
    </row>
    <row r="34" spans="1:10">
      <c r="A34">
        <v>33</v>
      </c>
      <c r="B34" t="s">
        <v>32</v>
      </c>
      <c r="C34">
        <v>33</v>
      </c>
      <c r="D34" t="s">
        <v>130</v>
      </c>
      <c r="F34" s="70">
        <v>33</v>
      </c>
      <c r="G34" t="s">
        <v>317</v>
      </c>
      <c r="H34" t="s">
        <v>1059</v>
      </c>
      <c r="I34" t="s">
        <v>382</v>
      </c>
      <c r="J34" t="s">
        <v>383</v>
      </c>
    </row>
    <row r="35" spans="1:10">
      <c r="A35">
        <v>34</v>
      </c>
      <c r="B35" t="s">
        <v>33</v>
      </c>
      <c r="C35">
        <v>34</v>
      </c>
      <c r="D35" t="s">
        <v>131</v>
      </c>
      <c r="F35" s="70">
        <v>34</v>
      </c>
      <c r="G35" t="s">
        <v>317</v>
      </c>
      <c r="H35" t="s">
        <v>1060</v>
      </c>
      <c r="I35" t="s">
        <v>384</v>
      </c>
      <c r="J35" t="s">
        <v>385</v>
      </c>
    </row>
    <row r="36" spans="1:10">
      <c r="A36">
        <v>35</v>
      </c>
      <c r="B36" t="s">
        <v>34</v>
      </c>
      <c r="C36">
        <v>35</v>
      </c>
      <c r="D36" t="s">
        <v>132</v>
      </c>
      <c r="F36" s="70">
        <v>35</v>
      </c>
      <c r="G36" t="s">
        <v>317</v>
      </c>
      <c r="H36" t="s">
        <v>1061</v>
      </c>
      <c r="I36" t="s">
        <v>386</v>
      </c>
      <c r="J36" t="s">
        <v>387</v>
      </c>
    </row>
    <row r="37" spans="1:10">
      <c r="A37">
        <v>36</v>
      </c>
      <c r="B37" t="s">
        <v>35</v>
      </c>
      <c r="C37">
        <v>36</v>
      </c>
      <c r="D37" t="s">
        <v>133</v>
      </c>
      <c r="F37" s="70">
        <v>36</v>
      </c>
      <c r="G37" t="s">
        <v>317</v>
      </c>
      <c r="H37" t="s">
        <v>1062</v>
      </c>
      <c r="I37" t="s">
        <v>388</v>
      </c>
      <c r="J37" t="s">
        <v>389</v>
      </c>
    </row>
    <row r="38" spans="1:10">
      <c r="A38">
        <v>37</v>
      </c>
      <c r="B38" t="s">
        <v>36</v>
      </c>
      <c r="C38">
        <v>37</v>
      </c>
      <c r="D38" t="s">
        <v>134</v>
      </c>
      <c r="F38" s="70">
        <v>37</v>
      </c>
      <c r="G38" t="s">
        <v>317</v>
      </c>
      <c r="H38" t="s">
        <v>1063</v>
      </c>
      <c r="I38" t="s">
        <v>390</v>
      </c>
      <c r="J38" t="s">
        <v>391</v>
      </c>
    </row>
    <row r="39" spans="1:10">
      <c r="A39">
        <v>38</v>
      </c>
      <c r="B39" t="s">
        <v>37</v>
      </c>
      <c r="C39">
        <v>38</v>
      </c>
      <c r="D39" t="s">
        <v>1405</v>
      </c>
      <c r="F39" s="70">
        <v>38</v>
      </c>
      <c r="G39" t="s">
        <v>317</v>
      </c>
      <c r="H39" t="s">
        <v>1064</v>
      </c>
      <c r="I39" t="s">
        <v>392</v>
      </c>
      <c r="J39" t="s">
        <v>393</v>
      </c>
    </row>
    <row r="40" spans="1:10">
      <c r="A40">
        <v>39</v>
      </c>
      <c r="C40">
        <v>39</v>
      </c>
      <c r="D40" t="s">
        <v>127</v>
      </c>
      <c r="F40" s="70">
        <v>39</v>
      </c>
      <c r="G40" t="s">
        <v>317</v>
      </c>
      <c r="H40" t="s">
        <v>1065</v>
      </c>
      <c r="I40" t="s">
        <v>394</v>
      </c>
      <c r="J40" t="s">
        <v>395</v>
      </c>
    </row>
    <row r="41" spans="1:10">
      <c r="A41">
        <v>40</v>
      </c>
      <c r="C41">
        <v>40</v>
      </c>
      <c r="D41" t="s">
        <v>127</v>
      </c>
      <c r="F41" s="70">
        <v>40</v>
      </c>
      <c r="G41" t="s">
        <v>317</v>
      </c>
      <c r="H41" t="s">
        <v>1066</v>
      </c>
      <c r="I41" t="s">
        <v>396</v>
      </c>
      <c r="J41" t="s">
        <v>397</v>
      </c>
    </row>
    <row r="42" spans="1:10">
      <c r="A42">
        <v>41</v>
      </c>
      <c r="B42" t="s">
        <v>38</v>
      </c>
      <c r="C42">
        <v>41</v>
      </c>
      <c r="D42" t="s">
        <v>135</v>
      </c>
      <c r="F42" s="70">
        <v>41</v>
      </c>
      <c r="G42" t="s">
        <v>317</v>
      </c>
      <c r="H42" t="s">
        <v>1067</v>
      </c>
      <c r="I42" t="s">
        <v>398</v>
      </c>
      <c r="J42" t="s">
        <v>399</v>
      </c>
    </row>
    <row r="43" spans="1:10">
      <c r="A43">
        <v>42</v>
      </c>
      <c r="B43" t="s">
        <v>39</v>
      </c>
      <c r="C43">
        <v>42</v>
      </c>
      <c r="D43" t="s">
        <v>136</v>
      </c>
      <c r="F43" s="70">
        <v>42</v>
      </c>
      <c r="G43" t="s">
        <v>317</v>
      </c>
      <c r="H43" t="s">
        <v>1068</v>
      </c>
      <c r="I43" t="s">
        <v>400</v>
      </c>
      <c r="J43" t="s">
        <v>401</v>
      </c>
    </row>
    <row r="44" spans="1:10">
      <c r="A44">
        <v>43</v>
      </c>
      <c r="B44" t="s">
        <v>40</v>
      </c>
      <c r="C44">
        <v>43</v>
      </c>
      <c r="D44" t="s">
        <v>137</v>
      </c>
      <c r="F44" s="70">
        <v>43</v>
      </c>
      <c r="G44" t="s">
        <v>317</v>
      </c>
      <c r="H44" t="s">
        <v>1069</v>
      </c>
      <c r="I44" t="s">
        <v>402</v>
      </c>
      <c r="J44" t="s">
        <v>403</v>
      </c>
    </row>
    <row r="45" spans="1:10">
      <c r="A45">
        <v>44</v>
      </c>
      <c r="B45" t="s">
        <v>41</v>
      </c>
      <c r="C45">
        <v>44</v>
      </c>
      <c r="D45" t="s">
        <v>138</v>
      </c>
      <c r="F45" s="70">
        <v>44</v>
      </c>
      <c r="G45" t="s">
        <v>317</v>
      </c>
      <c r="H45" t="s">
        <v>1070</v>
      </c>
      <c r="I45" t="s">
        <v>404</v>
      </c>
      <c r="J45" t="s">
        <v>405</v>
      </c>
    </row>
    <row r="46" spans="1:10">
      <c r="A46">
        <v>45</v>
      </c>
      <c r="B46" t="s">
        <v>42</v>
      </c>
      <c r="C46">
        <v>45</v>
      </c>
      <c r="D46" t="s">
        <v>139</v>
      </c>
      <c r="F46" s="70">
        <v>45</v>
      </c>
      <c r="G46" t="s">
        <v>317</v>
      </c>
      <c r="H46" t="s">
        <v>1071</v>
      </c>
      <c r="I46" t="s">
        <v>406</v>
      </c>
      <c r="J46" t="s">
        <v>407</v>
      </c>
    </row>
    <row r="47" spans="1:10">
      <c r="A47">
        <v>46</v>
      </c>
      <c r="B47" t="s">
        <v>43</v>
      </c>
      <c r="C47">
        <v>46</v>
      </c>
      <c r="D47" t="s">
        <v>140</v>
      </c>
      <c r="F47" s="70">
        <v>46</v>
      </c>
      <c r="G47" t="s">
        <v>317</v>
      </c>
      <c r="H47" t="s">
        <v>1072</v>
      </c>
      <c r="I47" t="s">
        <v>408</v>
      </c>
      <c r="J47" t="s">
        <v>409</v>
      </c>
    </row>
    <row r="48" spans="1:10">
      <c r="A48">
        <v>47</v>
      </c>
      <c r="B48" t="s">
        <v>44</v>
      </c>
      <c r="C48">
        <v>47</v>
      </c>
      <c r="D48" t="s">
        <v>141</v>
      </c>
      <c r="F48" s="70">
        <v>47</v>
      </c>
      <c r="G48" t="s">
        <v>317</v>
      </c>
      <c r="H48" t="s">
        <v>1073</v>
      </c>
      <c r="I48" t="s">
        <v>410</v>
      </c>
      <c r="J48" t="s">
        <v>411</v>
      </c>
    </row>
    <row r="49" spans="1:10">
      <c r="A49">
        <v>48</v>
      </c>
      <c r="B49" t="s">
        <v>45</v>
      </c>
      <c r="C49">
        <v>48</v>
      </c>
      <c r="D49" t="s">
        <v>142</v>
      </c>
      <c r="F49" s="70">
        <v>48</v>
      </c>
      <c r="G49" t="s">
        <v>317</v>
      </c>
      <c r="H49" t="s">
        <v>1074</v>
      </c>
      <c r="I49" t="s">
        <v>412</v>
      </c>
      <c r="J49" t="s">
        <v>413</v>
      </c>
    </row>
    <row r="50" spans="1:10">
      <c r="A50">
        <v>49</v>
      </c>
      <c r="B50" t="s">
        <v>46</v>
      </c>
      <c r="C50">
        <v>49</v>
      </c>
      <c r="D50" t="s">
        <v>143</v>
      </c>
      <c r="F50" s="70">
        <v>49</v>
      </c>
      <c r="G50" t="s">
        <v>317</v>
      </c>
      <c r="H50" t="s">
        <v>1075</v>
      </c>
      <c r="I50" t="s">
        <v>412</v>
      </c>
      <c r="J50" t="s">
        <v>413</v>
      </c>
    </row>
    <row r="51" spans="1:10">
      <c r="A51">
        <v>50</v>
      </c>
      <c r="B51" t="s">
        <v>47</v>
      </c>
      <c r="C51">
        <v>50</v>
      </c>
      <c r="D51" t="s">
        <v>144</v>
      </c>
      <c r="F51" s="70">
        <v>50</v>
      </c>
      <c r="G51" t="s">
        <v>317</v>
      </c>
      <c r="H51" t="s">
        <v>1076</v>
      </c>
      <c r="I51" t="s">
        <v>414</v>
      </c>
      <c r="J51" t="s">
        <v>415</v>
      </c>
    </row>
    <row r="52" spans="1:10">
      <c r="A52">
        <v>51</v>
      </c>
      <c r="B52" t="s">
        <v>48</v>
      </c>
      <c r="C52">
        <v>51</v>
      </c>
      <c r="D52" t="s">
        <v>145</v>
      </c>
      <c r="F52" s="70">
        <v>51</v>
      </c>
      <c r="G52" t="s">
        <v>317</v>
      </c>
      <c r="H52" t="s">
        <v>1077</v>
      </c>
      <c r="I52" t="s">
        <v>416</v>
      </c>
      <c r="J52" t="s">
        <v>417</v>
      </c>
    </row>
    <row r="53" spans="1:10">
      <c r="A53">
        <v>52</v>
      </c>
      <c r="B53" t="s">
        <v>49</v>
      </c>
      <c r="C53">
        <v>52</v>
      </c>
      <c r="D53" t="s">
        <v>146</v>
      </c>
      <c r="F53" s="70">
        <v>52</v>
      </c>
      <c r="G53" t="s">
        <v>317</v>
      </c>
      <c r="H53" t="s">
        <v>1078</v>
      </c>
      <c r="I53" t="s">
        <v>418</v>
      </c>
      <c r="J53" t="s">
        <v>419</v>
      </c>
    </row>
    <row r="54" spans="1:10">
      <c r="A54">
        <v>53</v>
      </c>
      <c r="B54" t="s">
        <v>50</v>
      </c>
      <c r="C54">
        <v>53</v>
      </c>
      <c r="D54" t="s">
        <v>147</v>
      </c>
      <c r="F54" s="70">
        <v>53</v>
      </c>
      <c r="G54" t="s">
        <v>317</v>
      </c>
      <c r="H54" t="s">
        <v>1079</v>
      </c>
      <c r="I54" t="s">
        <v>420</v>
      </c>
      <c r="J54" t="s">
        <v>421</v>
      </c>
    </row>
    <row r="55" spans="1:10">
      <c r="A55">
        <v>54</v>
      </c>
      <c r="C55">
        <v>54</v>
      </c>
      <c r="F55" s="70">
        <v>54</v>
      </c>
      <c r="G55" t="s">
        <v>317</v>
      </c>
      <c r="H55" t="s">
        <v>1080</v>
      </c>
      <c r="I55" t="s">
        <v>422</v>
      </c>
      <c r="J55" t="s">
        <v>423</v>
      </c>
    </row>
    <row r="56" spans="1:10">
      <c r="A56">
        <v>55</v>
      </c>
      <c r="C56">
        <v>55</v>
      </c>
      <c r="F56" s="70">
        <v>55</v>
      </c>
      <c r="G56" t="s">
        <v>317</v>
      </c>
      <c r="H56" t="s">
        <v>1081</v>
      </c>
      <c r="I56" t="s">
        <v>424</v>
      </c>
      <c r="J56" t="s">
        <v>425</v>
      </c>
    </row>
    <row r="57" spans="1:10">
      <c r="A57">
        <v>56</v>
      </c>
      <c r="C57">
        <v>56</v>
      </c>
      <c r="F57" s="70">
        <v>56</v>
      </c>
      <c r="G57" t="s">
        <v>317</v>
      </c>
      <c r="H57" t="s">
        <v>1082</v>
      </c>
      <c r="I57" t="s">
        <v>426</v>
      </c>
      <c r="J57" t="s">
        <v>427</v>
      </c>
    </row>
    <row r="58" spans="1:10">
      <c r="A58">
        <v>57</v>
      </c>
      <c r="C58">
        <v>57</v>
      </c>
      <c r="F58" s="70">
        <v>57</v>
      </c>
      <c r="G58" t="s">
        <v>317</v>
      </c>
      <c r="H58" t="s">
        <v>1083</v>
      </c>
      <c r="I58" t="s">
        <v>428</v>
      </c>
      <c r="J58" t="s">
        <v>429</v>
      </c>
    </row>
    <row r="59" spans="1:10">
      <c r="A59">
        <v>58</v>
      </c>
      <c r="C59">
        <v>58</v>
      </c>
      <c r="F59" s="70">
        <v>58</v>
      </c>
      <c r="G59" t="s">
        <v>317</v>
      </c>
      <c r="H59" t="s">
        <v>1084</v>
      </c>
      <c r="I59" t="s">
        <v>430</v>
      </c>
      <c r="J59" t="s">
        <v>431</v>
      </c>
    </row>
    <row r="60" spans="1:10">
      <c r="A60">
        <v>59</v>
      </c>
      <c r="C60">
        <v>59</v>
      </c>
      <c r="F60" s="70">
        <v>59</v>
      </c>
      <c r="G60" t="s">
        <v>317</v>
      </c>
      <c r="H60" t="s">
        <v>1085</v>
      </c>
      <c r="I60" t="s">
        <v>432</v>
      </c>
      <c r="J60" t="s">
        <v>433</v>
      </c>
    </row>
    <row r="61" spans="1:10">
      <c r="A61">
        <v>60</v>
      </c>
      <c r="C61">
        <v>60</v>
      </c>
      <c r="F61" s="70">
        <v>60</v>
      </c>
      <c r="G61" t="s">
        <v>317</v>
      </c>
      <c r="H61" t="s">
        <v>1086</v>
      </c>
      <c r="I61" t="s">
        <v>434</v>
      </c>
      <c r="J61" t="s">
        <v>435</v>
      </c>
    </row>
    <row r="62" spans="1:10">
      <c r="A62">
        <v>61</v>
      </c>
      <c r="C62">
        <v>61</v>
      </c>
      <c r="F62" s="70">
        <v>61</v>
      </c>
      <c r="G62" t="s">
        <v>317</v>
      </c>
      <c r="H62" t="s">
        <v>1087</v>
      </c>
      <c r="I62" t="s">
        <v>436</v>
      </c>
      <c r="J62" t="s">
        <v>437</v>
      </c>
    </row>
    <row r="63" spans="1:10">
      <c r="A63">
        <v>62</v>
      </c>
      <c r="C63">
        <v>62</v>
      </c>
      <c r="F63" s="70">
        <v>62</v>
      </c>
      <c r="G63" t="s">
        <v>0</v>
      </c>
      <c r="H63" t="s">
        <v>267</v>
      </c>
      <c r="I63" t="s">
        <v>0</v>
      </c>
      <c r="J63" t="s">
        <v>148</v>
      </c>
    </row>
    <row r="64" spans="1:10">
      <c r="A64">
        <v>63</v>
      </c>
      <c r="C64">
        <v>63</v>
      </c>
      <c r="F64" s="70">
        <v>63</v>
      </c>
      <c r="G64" t="s">
        <v>0</v>
      </c>
      <c r="H64" t="s">
        <v>268</v>
      </c>
      <c r="I64" t="s">
        <v>2</v>
      </c>
      <c r="J64" t="s">
        <v>149</v>
      </c>
    </row>
    <row r="65" spans="1:10">
      <c r="A65">
        <v>64</v>
      </c>
      <c r="C65">
        <v>64</v>
      </c>
      <c r="F65" s="70">
        <v>64</v>
      </c>
      <c r="G65" t="s">
        <v>0</v>
      </c>
      <c r="H65" t="s">
        <v>269</v>
      </c>
      <c r="I65" t="s">
        <v>4</v>
      </c>
      <c r="J65" t="s">
        <v>150</v>
      </c>
    </row>
    <row r="66" spans="1:10">
      <c r="A66">
        <v>65</v>
      </c>
      <c r="C66">
        <v>65</v>
      </c>
      <c r="F66" s="70">
        <v>65</v>
      </c>
      <c r="G66" t="s">
        <v>0</v>
      </c>
      <c r="H66" t="s">
        <v>270</v>
      </c>
      <c r="I66" t="s">
        <v>271</v>
      </c>
      <c r="J66" t="s">
        <v>300</v>
      </c>
    </row>
    <row r="67" spans="1:10">
      <c r="A67">
        <v>66</v>
      </c>
      <c r="C67">
        <v>66</v>
      </c>
      <c r="F67" s="70">
        <v>66</v>
      </c>
      <c r="G67" t="s">
        <v>0</v>
      </c>
      <c r="H67" t="s">
        <v>272</v>
      </c>
      <c r="I67" t="s">
        <v>6</v>
      </c>
      <c r="J67" t="s">
        <v>151</v>
      </c>
    </row>
    <row r="68" spans="1:10">
      <c r="A68">
        <v>67</v>
      </c>
      <c r="C68">
        <v>67</v>
      </c>
      <c r="F68" s="70">
        <v>67</v>
      </c>
      <c r="G68" t="s">
        <v>0</v>
      </c>
      <c r="H68" t="s">
        <v>273</v>
      </c>
      <c r="I68" t="s">
        <v>7</v>
      </c>
      <c r="J68" t="s">
        <v>152</v>
      </c>
    </row>
    <row r="69" spans="1:10">
      <c r="A69">
        <v>68</v>
      </c>
      <c r="C69">
        <v>68</v>
      </c>
      <c r="F69" s="70">
        <v>68</v>
      </c>
      <c r="G69" t="s">
        <v>0</v>
      </c>
      <c r="H69" t="s">
        <v>274</v>
      </c>
      <c r="I69" t="s">
        <v>8</v>
      </c>
      <c r="J69" t="s">
        <v>153</v>
      </c>
    </row>
    <row r="70" spans="1:10">
      <c r="A70">
        <v>69</v>
      </c>
      <c r="C70">
        <v>69</v>
      </c>
      <c r="F70" s="70">
        <v>69</v>
      </c>
      <c r="G70" t="s">
        <v>0</v>
      </c>
      <c r="H70" t="s">
        <v>275</v>
      </c>
      <c r="I70" t="s">
        <v>9</v>
      </c>
      <c r="J70" t="s">
        <v>154</v>
      </c>
    </row>
    <row r="71" spans="1:10">
      <c r="F71" s="70">
        <v>70</v>
      </c>
      <c r="G71" t="s">
        <v>0</v>
      </c>
      <c r="H71" t="s">
        <v>276</v>
      </c>
      <c r="I71" t="s">
        <v>10</v>
      </c>
      <c r="J71" t="s">
        <v>301</v>
      </c>
    </row>
    <row r="72" spans="1:10">
      <c r="F72" s="70">
        <v>71</v>
      </c>
      <c r="G72" t="s">
        <v>0</v>
      </c>
      <c r="H72" t="s">
        <v>277</v>
      </c>
      <c r="I72" t="s">
        <v>11</v>
      </c>
      <c r="J72" t="s">
        <v>155</v>
      </c>
    </row>
    <row r="73" spans="1:10">
      <c r="F73" s="70">
        <v>72</v>
      </c>
      <c r="G73" t="s">
        <v>0</v>
      </c>
      <c r="H73" t="s">
        <v>278</v>
      </c>
      <c r="I73" t="s">
        <v>12</v>
      </c>
      <c r="J73" t="s">
        <v>156</v>
      </c>
    </row>
    <row r="74" spans="1:10">
      <c r="F74" s="70">
        <v>73</v>
      </c>
      <c r="G74" t="s">
        <v>0</v>
      </c>
      <c r="H74" t="s">
        <v>279</v>
      </c>
      <c r="I74" t="s">
        <v>13</v>
      </c>
      <c r="J74" t="s">
        <v>157</v>
      </c>
    </row>
    <row r="75" spans="1:10">
      <c r="F75" s="70">
        <v>74</v>
      </c>
      <c r="G75" t="s">
        <v>0</v>
      </c>
      <c r="H75" t="s">
        <v>280</v>
      </c>
      <c r="I75" t="s">
        <v>14</v>
      </c>
      <c r="J75" t="s">
        <v>158</v>
      </c>
    </row>
    <row r="76" spans="1:10">
      <c r="F76" s="70">
        <v>75</v>
      </c>
      <c r="G76" t="s">
        <v>0</v>
      </c>
      <c r="H76" t="s">
        <v>281</v>
      </c>
      <c r="I76" t="s">
        <v>15</v>
      </c>
      <c r="J76" t="s">
        <v>159</v>
      </c>
    </row>
    <row r="77" spans="1:10">
      <c r="F77" s="70">
        <v>76</v>
      </c>
      <c r="G77" t="s">
        <v>0</v>
      </c>
      <c r="H77" t="s">
        <v>282</v>
      </c>
      <c r="I77" t="s">
        <v>16</v>
      </c>
      <c r="J77" t="s">
        <v>160</v>
      </c>
    </row>
    <row r="78" spans="1:10">
      <c r="F78" s="70">
        <v>77</v>
      </c>
      <c r="G78" t="s">
        <v>0</v>
      </c>
      <c r="H78" t="s">
        <v>283</v>
      </c>
      <c r="I78" t="s">
        <v>17</v>
      </c>
      <c r="J78" t="s">
        <v>161</v>
      </c>
    </row>
    <row r="79" spans="1:10">
      <c r="F79" s="70">
        <v>78</v>
      </c>
      <c r="G79" t="s">
        <v>0</v>
      </c>
      <c r="H79" t="s">
        <v>284</v>
      </c>
      <c r="I79" t="s">
        <v>285</v>
      </c>
      <c r="J79" t="s">
        <v>302</v>
      </c>
    </row>
    <row r="80" spans="1:10">
      <c r="F80" s="70">
        <v>79</v>
      </c>
      <c r="G80" t="s">
        <v>0</v>
      </c>
      <c r="H80" t="s">
        <v>286</v>
      </c>
      <c r="I80" t="s">
        <v>19</v>
      </c>
      <c r="J80" t="s">
        <v>162</v>
      </c>
    </row>
    <row r="81" spans="6:10">
      <c r="F81" s="70">
        <v>80</v>
      </c>
      <c r="G81" t="s">
        <v>0</v>
      </c>
      <c r="H81" t="s">
        <v>287</v>
      </c>
      <c r="I81" t="s">
        <v>288</v>
      </c>
      <c r="J81" t="s">
        <v>163</v>
      </c>
    </row>
    <row r="82" spans="6:10">
      <c r="F82" s="70">
        <v>81</v>
      </c>
      <c r="G82" t="s">
        <v>0</v>
      </c>
      <c r="H82" t="s">
        <v>289</v>
      </c>
      <c r="I82" t="s">
        <v>290</v>
      </c>
      <c r="J82" t="s">
        <v>164</v>
      </c>
    </row>
    <row r="83" spans="6:10">
      <c r="F83" s="70">
        <v>82</v>
      </c>
      <c r="G83" t="s">
        <v>0</v>
      </c>
      <c r="H83" t="s">
        <v>291</v>
      </c>
      <c r="I83" t="s">
        <v>20</v>
      </c>
      <c r="J83" t="s">
        <v>165</v>
      </c>
    </row>
    <row r="84" spans="6:10">
      <c r="F84" s="70">
        <v>83</v>
      </c>
      <c r="G84" t="s">
        <v>0</v>
      </c>
      <c r="H84" t="s">
        <v>292</v>
      </c>
      <c r="I84" t="s">
        <v>21</v>
      </c>
      <c r="J84" t="s">
        <v>166</v>
      </c>
    </row>
    <row r="85" spans="6:10">
      <c r="F85" s="70">
        <v>84</v>
      </c>
      <c r="G85" t="s">
        <v>0</v>
      </c>
      <c r="H85" t="s">
        <v>293</v>
      </c>
      <c r="I85" t="s">
        <v>22</v>
      </c>
      <c r="J85" t="s">
        <v>167</v>
      </c>
    </row>
    <row r="86" spans="6:10">
      <c r="F86" s="70">
        <v>85</v>
      </c>
      <c r="G86" t="s">
        <v>0</v>
      </c>
      <c r="H86" t="s">
        <v>294</v>
      </c>
      <c r="I86" t="s">
        <v>23</v>
      </c>
      <c r="J86" t="s">
        <v>168</v>
      </c>
    </row>
    <row r="87" spans="6:10">
      <c r="F87" s="70">
        <v>86</v>
      </c>
      <c r="G87" t="s">
        <v>0</v>
      </c>
      <c r="H87" t="s">
        <v>295</v>
      </c>
      <c r="I87" t="s">
        <v>296</v>
      </c>
      <c r="J87" t="s">
        <v>169</v>
      </c>
    </row>
    <row r="88" spans="6:10">
      <c r="F88" s="70">
        <v>87</v>
      </c>
      <c r="G88" t="s">
        <v>0</v>
      </c>
      <c r="H88" t="s">
        <v>297</v>
      </c>
      <c r="I88" t="s">
        <v>25</v>
      </c>
      <c r="J88" t="s">
        <v>170</v>
      </c>
    </row>
    <row r="89" spans="6:10">
      <c r="F89" s="70">
        <v>88</v>
      </c>
      <c r="G89" t="s">
        <v>0</v>
      </c>
      <c r="H89" t="s">
        <v>298</v>
      </c>
      <c r="I89" t="s">
        <v>26</v>
      </c>
      <c r="J89" t="s">
        <v>171</v>
      </c>
    </row>
    <row r="90" spans="6:10">
      <c r="F90" s="70">
        <v>89</v>
      </c>
      <c r="G90" t="s">
        <v>0</v>
      </c>
      <c r="H90" t="s">
        <v>299</v>
      </c>
      <c r="I90" t="s">
        <v>27</v>
      </c>
      <c r="J90" t="s">
        <v>438</v>
      </c>
    </row>
    <row r="91" spans="6:10">
      <c r="F91" s="70">
        <v>90</v>
      </c>
      <c r="G91" t="s">
        <v>439</v>
      </c>
      <c r="H91" t="s">
        <v>1088</v>
      </c>
      <c r="I91" t="s">
        <v>440</v>
      </c>
      <c r="J91" t="s">
        <v>441</v>
      </c>
    </row>
    <row r="92" spans="6:10">
      <c r="F92" s="70">
        <v>91</v>
      </c>
      <c r="G92" t="s">
        <v>439</v>
      </c>
      <c r="H92" t="s">
        <v>1089</v>
      </c>
      <c r="I92" t="s">
        <v>442</v>
      </c>
      <c r="J92" t="s">
        <v>443</v>
      </c>
    </row>
    <row r="93" spans="6:10">
      <c r="F93" s="70">
        <v>92</v>
      </c>
      <c r="G93" t="s">
        <v>439</v>
      </c>
      <c r="H93" t="s">
        <v>1090</v>
      </c>
      <c r="I93" t="s">
        <v>444</v>
      </c>
      <c r="J93" t="s">
        <v>445</v>
      </c>
    </row>
    <row r="94" spans="6:10">
      <c r="F94" s="70">
        <v>93</v>
      </c>
      <c r="G94" t="s">
        <v>439</v>
      </c>
      <c r="H94" t="s">
        <v>1091</v>
      </c>
      <c r="I94" t="s">
        <v>446</v>
      </c>
      <c r="J94" t="s">
        <v>447</v>
      </c>
    </row>
    <row r="95" spans="6:10">
      <c r="F95" s="70">
        <v>94</v>
      </c>
      <c r="G95" t="s">
        <v>439</v>
      </c>
      <c r="H95" t="s">
        <v>1092</v>
      </c>
      <c r="I95" t="s">
        <v>448</v>
      </c>
      <c r="J95" t="s">
        <v>449</v>
      </c>
    </row>
    <row r="96" spans="6:10">
      <c r="F96" s="70">
        <v>95</v>
      </c>
      <c r="G96" t="s">
        <v>439</v>
      </c>
      <c r="H96" t="s">
        <v>1093</v>
      </c>
      <c r="I96" t="s">
        <v>450</v>
      </c>
      <c r="J96" t="s">
        <v>451</v>
      </c>
    </row>
    <row r="97" spans="6:10">
      <c r="F97" s="70">
        <v>96</v>
      </c>
      <c r="G97" t="s">
        <v>439</v>
      </c>
      <c r="H97" t="s">
        <v>1094</v>
      </c>
      <c r="I97" t="s">
        <v>452</v>
      </c>
      <c r="J97" t="s">
        <v>453</v>
      </c>
    </row>
    <row r="98" spans="6:10">
      <c r="F98" s="70">
        <v>97</v>
      </c>
      <c r="G98" t="s">
        <v>439</v>
      </c>
      <c r="H98" t="s">
        <v>1095</v>
      </c>
      <c r="I98" t="s">
        <v>454</v>
      </c>
      <c r="J98" t="s">
        <v>455</v>
      </c>
    </row>
    <row r="99" spans="6:10">
      <c r="F99" s="70">
        <v>98</v>
      </c>
      <c r="G99" t="s">
        <v>439</v>
      </c>
      <c r="H99" t="s">
        <v>1096</v>
      </c>
      <c r="I99" t="s">
        <v>456</v>
      </c>
      <c r="J99" t="s">
        <v>457</v>
      </c>
    </row>
    <row r="100" spans="6:10">
      <c r="F100" s="70">
        <v>99</v>
      </c>
      <c r="G100" t="s">
        <v>439</v>
      </c>
      <c r="H100" t="s">
        <v>1097</v>
      </c>
      <c r="I100" t="s">
        <v>458</v>
      </c>
      <c r="J100" t="s">
        <v>459</v>
      </c>
    </row>
    <row r="101" spans="6:10">
      <c r="F101" s="70">
        <v>100</v>
      </c>
      <c r="G101" t="s">
        <v>439</v>
      </c>
      <c r="H101" t="s">
        <v>1098</v>
      </c>
      <c r="I101" t="s">
        <v>460</v>
      </c>
      <c r="J101" t="s">
        <v>461</v>
      </c>
    </row>
    <row r="102" spans="6:10">
      <c r="F102" s="70">
        <v>101</v>
      </c>
      <c r="G102" t="s">
        <v>439</v>
      </c>
      <c r="H102" t="s">
        <v>1099</v>
      </c>
      <c r="I102" t="s">
        <v>462</v>
      </c>
      <c r="J102" t="s">
        <v>463</v>
      </c>
    </row>
    <row r="103" spans="6:10">
      <c r="F103" s="70">
        <v>102</v>
      </c>
      <c r="G103" t="s">
        <v>439</v>
      </c>
      <c r="H103" t="s">
        <v>1100</v>
      </c>
      <c r="I103" t="s">
        <v>464</v>
      </c>
      <c r="J103" t="s">
        <v>465</v>
      </c>
    </row>
    <row r="104" spans="6:10">
      <c r="F104" s="70">
        <v>103</v>
      </c>
      <c r="G104" t="s">
        <v>439</v>
      </c>
      <c r="H104" t="s">
        <v>1101</v>
      </c>
      <c r="I104" t="s">
        <v>466</v>
      </c>
      <c r="J104" t="s">
        <v>467</v>
      </c>
    </row>
    <row r="105" spans="6:10">
      <c r="F105" s="70">
        <v>104</v>
      </c>
      <c r="G105" t="s">
        <v>439</v>
      </c>
      <c r="H105" t="s">
        <v>1102</v>
      </c>
      <c r="I105" t="s">
        <v>468</v>
      </c>
      <c r="J105" t="s">
        <v>469</v>
      </c>
    </row>
    <row r="106" spans="6:10">
      <c r="F106" s="70">
        <v>105</v>
      </c>
      <c r="G106" t="s">
        <v>439</v>
      </c>
      <c r="H106" t="s">
        <v>1103</v>
      </c>
      <c r="I106" t="s">
        <v>470</v>
      </c>
      <c r="J106" t="s">
        <v>471</v>
      </c>
    </row>
    <row r="107" spans="6:10">
      <c r="F107" s="70">
        <v>106</v>
      </c>
      <c r="G107" t="s">
        <v>439</v>
      </c>
      <c r="H107" t="s">
        <v>1104</v>
      </c>
      <c r="I107" t="s">
        <v>472</v>
      </c>
      <c r="J107" t="s">
        <v>473</v>
      </c>
    </row>
    <row r="108" spans="6:10">
      <c r="F108" s="70">
        <v>107</v>
      </c>
      <c r="G108" t="s">
        <v>439</v>
      </c>
      <c r="H108" t="s">
        <v>1105</v>
      </c>
      <c r="I108" t="s">
        <v>474</v>
      </c>
      <c r="J108" t="s">
        <v>475</v>
      </c>
    </row>
    <row r="109" spans="6:10">
      <c r="F109" s="70">
        <v>108</v>
      </c>
      <c r="G109" t="s">
        <v>439</v>
      </c>
      <c r="H109" t="s">
        <v>1106</v>
      </c>
      <c r="I109" t="s">
        <v>476</v>
      </c>
      <c r="J109" t="s">
        <v>477</v>
      </c>
    </row>
    <row r="110" spans="6:10">
      <c r="F110" s="70">
        <v>109</v>
      </c>
      <c r="G110" t="s">
        <v>439</v>
      </c>
      <c r="H110" t="s">
        <v>1107</v>
      </c>
      <c r="I110" t="s">
        <v>478</v>
      </c>
      <c r="J110" t="s">
        <v>479</v>
      </c>
    </row>
    <row r="111" spans="6:10">
      <c r="F111" s="70">
        <v>110</v>
      </c>
      <c r="G111" t="s">
        <v>439</v>
      </c>
      <c r="H111" t="s">
        <v>1108</v>
      </c>
      <c r="I111" t="s">
        <v>480</v>
      </c>
      <c r="J111" t="s">
        <v>481</v>
      </c>
    </row>
    <row r="112" spans="6:10">
      <c r="F112" s="70">
        <v>111</v>
      </c>
      <c r="G112" t="s">
        <v>439</v>
      </c>
      <c r="H112" t="s">
        <v>1109</v>
      </c>
      <c r="I112" t="s">
        <v>482</v>
      </c>
      <c r="J112" t="s">
        <v>483</v>
      </c>
    </row>
    <row r="113" spans="6:10">
      <c r="F113" s="70">
        <v>112</v>
      </c>
      <c r="G113" t="s">
        <v>439</v>
      </c>
      <c r="H113" t="s">
        <v>1110</v>
      </c>
      <c r="I113" t="s">
        <v>484</v>
      </c>
      <c r="J113" t="s">
        <v>485</v>
      </c>
    </row>
    <row r="114" spans="6:10">
      <c r="F114" s="70">
        <v>113</v>
      </c>
      <c r="G114" t="s">
        <v>439</v>
      </c>
      <c r="H114" t="s">
        <v>1111</v>
      </c>
      <c r="I114" t="s">
        <v>486</v>
      </c>
      <c r="J114" t="s">
        <v>487</v>
      </c>
    </row>
    <row r="115" spans="6:10">
      <c r="F115" s="70">
        <v>114</v>
      </c>
      <c r="G115" t="s">
        <v>439</v>
      </c>
      <c r="H115" t="s">
        <v>1112</v>
      </c>
      <c r="I115" t="s">
        <v>488</v>
      </c>
      <c r="J115" t="s">
        <v>489</v>
      </c>
    </row>
    <row r="116" spans="6:10">
      <c r="F116" s="70">
        <v>115</v>
      </c>
      <c r="G116" t="s">
        <v>439</v>
      </c>
      <c r="H116" t="s">
        <v>1113</v>
      </c>
      <c r="I116" t="s">
        <v>490</v>
      </c>
      <c r="J116" t="s">
        <v>491</v>
      </c>
    </row>
    <row r="117" spans="6:10">
      <c r="F117" s="70">
        <v>116</v>
      </c>
      <c r="G117" t="s">
        <v>439</v>
      </c>
      <c r="H117" t="s">
        <v>1114</v>
      </c>
      <c r="I117" t="s">
        <v>492</v>
      </c>
      <c r="J117" t="s">
        <v>493</v>
      </c>
    </row>
    <row r="118" spans="6:10">
      <c r="F118" s="70">
        <v>117</v>
      </c>
      <c r="G118" t="s">
        <v>439</v>
      </c>
      <c r="H118" t="s">
        <v>1115</v>
      </c>
      <c r="I118" t="s">
        <v>494</v>
      </c>
      <c r="J118" t="s">
        <v>495</v>
      </c>
    </row>
    <row r="119" spans="6:10">
      <c r="F119" s="70">
        <v>118</v>
      </c>
      <c r="G119" t="s">
        <v>439</v>
      </c>
      <c r="H119" t="s">
        <v>1116</v>
      </c>
      <c r="I119" t="s">
        <v>496</v>
      </c>
      <c r="J119" t="s">
        <v>497</v>
      </c>
    </row>
    <row r="120" spans="6:10">
      <c r="F120" s="70">
        <v>119</v>
      </c>
      <c r="G120" t="s">
        <v>439</v>
      </c>
      <c r="H120" t="s">
        <v>1117</v>
      </c>
      <c r="I120" t="s">
        <v>498</v>
      </c>
      <c r="J120" t="s">
        <v>499</v>
      </c>
    </row>
    <row r="121" spans="6:10">
      <c r="F121" s="70">
        <v>120</v>
      </c>
      <c r="G121" t="s">
        <v>439</v>
      </c>
      <c r="H121" t="s">
        <v>1118</v>
      </c>
      <c r="I121" t="s">
        <v>500</v>
      </c>
      <c r="J121" t="s">
        <v>501</v>
      </c>
    </row>
    <row r="122" spans="6:10">
      <c r="F122" s="70">
        <v>121</v>
      </c>
      <c r="G122" t="s">
        <v>439</v>
      </c>
      <c r="H122" t="s">
        <v>1119</v>
      </c>
      <c r="I122" t="s">
        <v>502</v>
      </c>
      <c r="J122" t="s">
        <v>503</v>
      </c>
    </row>
    <row r="123" spans="6:10">
      <c r="F123" s="70">
        <v>122</v>
      </c>
      <c r="G123" t="s">
        <v>439</v>
      </c>
      <c r="H123" t="s">
        <v>1120</v>
      </c>
      <c r="J123" t="s">
        <v>127</v>
      </c>
    </row>
    <row r="124" spans="6:10">
      <c r="F124" s="70">
        <v>123</v>
      </c>
      <c r="G124" t="s">
        <v>439</v>
      </c>
      <c r="H124" t="s">
        <v>1121</v>
      </c>
      <c r="J124" t="s">
        <v>127</v>
      </c>
    </row>
    <row r="125" spans="6:10">
      <c r="F125" s="70">
        <v>124</v>
      </c>
      <c r="G125" t="s">
        <v>504</v>
      </c>
      <c r="H125" t="s">
        <v>1122</v>
      </c>
      <c r="I125" t="s">
        <v>505</v>
      </c>
      <c r="J125" t="s">
        <v>506</v>
      </c>
    </row>
    <row r="126" spans="6:10">
      <c r="F126" s="70">
        <v>125</v>
      </c>
      <c r="G126" t="s">
        <v>504</v>
      </c>
      <c r="H126" t="s">
        <v>1123</v>
      </c>
      <c r="I126" t="s">
        <v>507</v>
      </c>
      <c r="J126" t="s">
        <v>508</v>
      </c>
    </row>
    <row r="127" spans="6:10">
      <c r="F127" s="70">
        <v>126</v>
      </c>
      <c r="G127" t="s">
        <v>504</v>
      </c>
      <c r="H127" t="s">
        <v>1124</v>
      </c>
      <c r="I127" t="s">
        <v>509</v>
      </c>
      <c r="J127" t="s">
        <v>510</v>
      </c>
    </row>
    <row r="128" spans="6:10">
      <c r="F128" s="70">
        <v>127</v>
      </c>
      <c r="G128" t="s">
        <v>504</v>
      </c>
      <c r="H128" t="s">
        <v>1125</v>
      </c>
      <c r="I128" t="s">
        <v>511</v>
      </c>
      <c r="J128" t="s">
        <v>512</v>
      </c>
    </row>
    <row r="129" spans="6:10">
      <c r="F129" s="70">
        <v>128</v>
      </c>
      <c r="G129" t="s">
        <v>504</v>
      </c>
      <c r="H129" t="s">
        <v>1126</v>
      </c>
      <c r="I129" t="s">
        <v>513</v>
      </c>
      <c r="J129" t="s">
        <v>514</v>
      </c>
    </row>
    <row r="130" spans="6:10">
      <c r="F130" s="70">
        <v>129</v>
      </c>
      <c r="G130" t="s">
        <v>504</v>
      </c>
      <c r="H130" t="s">
        <v>1127</v>
      </c>
      <c r="I130" t="s">
        <v>515</v>
      </c>
      <c r="J130" t="s">
        <v>516</v>
      </c>
    </row>
    <row r="131" spans="6:10">
      <c r="F131" s="70">
        <v>130</v>
      </c>
      <c r="G131" t="s">
        <v>504</v>
      </c>
      <c r="H131" t="s">
        <v>1128</v>
      </c>
      <c r="I131" t="s">
        <v>517</v>
      </c>
      <c r="J131" t="s">
        <v>518</v>
      </c>
    </row>
    <row r="132" spans="6:10">
      <c r="F132" s="70">
        <v>131</v>
      </c>
      <c r="G132" t="s">
        <v>504</v>
      </c>
      <c r="H132" t="s">
        <v>1129</v>
      </c>
      <c r="I132" t="s">
        <v>519</v>
      </c>
      <c r="J132" t="s">
        <v>520</v>
      </c>
    </row>
    <row r="133" spans="6:10">
      <c r="F133" s="70">
        <v>132</v>
      </c>
      <c r="G133" t="s">
        <v>504</v>
      </c>
      <c r="H133" t="s">
        <v>1130</v>
      </c>
      <c r="I133" t="s">
        <v>521</v>
      </c>
      <c r="J133" t="s">
        <v>522</v>
      </c>
    </row>
    <row r="134" spans="6:10">
      <c r="F134" s="70">
        <v>133</v>
      </c>
      <c r="G134" t="s">
        <v>504</v>
      </c>
      <c r="H134" t="s">
        <v>1131</v>
      </c>
      <c r="I134" t="s">
        <v>523</v>
      </c>
      <c r="J134" t="s">
        <v>524</v>
      </c>
    </row>
    <row r="135" spans="6:10">
      <c r="F135" s="70">
        <v>134</v>
      </c>
      <c r="G135" t="s">
        <v>504</v>
      </c>
      <c r="H135" t="s">
        <v>1132</v>
      </c>
      <c r="I135" t="s">
        <v>525</v>
      </c>
      <c r="J135" t="s">
        <v>526</v>
      </c>
    </row>
    <row r="136" spans="6:10">
      <c r="F136" s="70">
        <v>135</v>
      </c>
      <c r="G136" t="s">
        <v>504</v>
      </c>
      <c r="H136" t="s">
        <v>1133</v>
      </c>
      <c r="I136" t="s">
        <v>527</v>
      </c>
      <c r="J136" t="s">
        <v>528</v>
      </c>
    </row>
    <row r="137" spans="6:10">
      <c r="F137" s="70">
        <v>136</v>
      </c>
      <c r="G137" t="s">
        <v>504</v>
      </c>
      <c r="H137" t="s">
        <v>1134</v>
      </c>
      <c r="I137" t="s">
        <v>529</v>
      </c>
      <c r="J137" t="s">
        <v>530</v>
      </c>
    </row>
    <row r="138" spans="6:10">
      <c r="F138" s="70">
        <v>137</v>
      </c>
      <c r="G138" t="s">
        <v>504</v>
      </c>
      <c r="H138" t="s">
        <v>1135</v>
      </c>
      <c r="I138" t="s">
        <v>531</v>
      </c>
      <c r="J138" t="s">
        <v>532</v>
      </c>
    </row>
    <row r="139" spans="6:10">
      <c r="F139" s="70">
        <v>138</v>
      </c>
      <c r="G139" t="s">
        <v>504</v>
      </c>
      <c r="H139" t="s">
        <v>1136</v>
      </c>
      <c r="I139" t="s">
        <v>533</v>
      </c>
      <c r="J139" t="s">
        <v>534</v>
      </c>
    </row>
    <row r="140" spans="6:10">
      <c r="F140" s="70">
        <v>139</v>
      </c>
      <c r="G140" t="s">
        <v>504</v>
      </c>
      <c r="H140" t="s">
        <v>1137</v>
      </c>
      <c r="I140" t="s">
        <v>535</v>
      </c>
      <c r="J140" t="s">
        <v>536</v>
      </c>
    </row>
    <row r="141" spans="6:10">
      <c r="F141" s="70">
        <v>140</v>
      </c>
      <c r="G141" t="s">
        <v>504</v>
      </c>
      <c r="H141" t="s">
        <v>1138</v>
      </c>
      <c r="I141" t="s">
        <v>537</v>
      </c>
      <c r="J141" t="s">
        <v>538</v>
      </c>
    </row>
    <row r="142" spans="6:10">
      <c r="F142" s="70">
        <v>141</v>
      </c>
      <c r="G142" t="s">
        <v>504</v>
      </c>
      <c r="H142" t="s">
        <v>1139</v>
      </c>
      <c r="I142" t="s">
        <v>539</v>
      </c>
      <c r="J142" t="s">
        <v>540</v>
      </c>
    </row>
    <row r="143" spans="6:10">
      <c r="F143" s="70">
        <v>142</v>
      </c>
      <c r="G143" t="s">
        <v>504</v>
      </c>
      <c r="H143" t="s">
        <v>1140</v>
      </c>
      <c r="I143" t="s">
        <v>541</v>
      </c>
      <c r="J143" t="s">
        <v>542</v>
      </c>
    </row>
    <row r="144" spans="6:10">
      <c r="F144" s="70">
        <v>143</v>
      </c>
      <c r="G144" t="s">
        <v>504</v>
      </c>
      <c r="H144" t="s">
        <v>1141</v>
      </c>
      <c r="I144" t="s">
        <v>543</v>
      </c>
      <c r="J144" t="s">
        <v>544</v>
      </c>
    </row>
    <row r="145" spans="6:10">
      <c r="F145" s="70">
        <v>144</v>
      </c>
      <c r="G145" t="s">
        <v>504</v>
      </c>
      <c r="H145" t="s">
        <v>1142</v>
      </c>
      <c r="I145" t="s">
        <v>545</v>
      </c>
      <c r="J145" t="s">
        <v>546</v>
      </c>
    </row>
    <row r="146" spans="6:10">
      <c r="F146" s="70">
        <v>145</v>
      </c>
      <c r="G146" t="s">
        <v>504</v>
      </c>
      <c r="H146" t="s">
        <v>1143</v>
      </c>
      <c r="I146" t="s">
        <v>547</v>
      </c>
      <c r="J146" t="s">
        <v>548</v>
      </c>
    </row>
    <row r="147" spans="6:10">
      <c r="F147" s="70">
        <v>146</v>
      </c>
      <c r="G147" t="s">
        <v>549</v>
      </c>
      <c r="H147" t="s">
        <v>216</v>
      </c>
      <c r="I147" t="s">
        <v>214</v>
      </c>
      <c r="J147" t="s">
        <v>128</v>
      </c>
    </row>
    <row r="148" spans="6:10">
      <c r="F148" s="70">
        <v>147</v>
      </c>
      <c r="G148" t="s">
        <v>549</v>
      </c>
      <c r="H148" t="s">
        <v>217</v>
      </c>
      <c r="I148" t="s">
        <v>31</v>
      </c>
      <c r="J148" t="s">
        <v>129</v>
      </c>
    </row>
    <row r="149" spans="6:10">
      <c r="F149" s="70">
        <v>148</v>
      </c>
      <c r="G149" t="s">
        <v>549</v>
      </c>
      <c r="H149" t="s">
        <v>218</v>
      </c>
      <c r="I149" t="s">
        <v>32</v>
      </c>
      <c r="J149" t="s">
        <v>130</v>
      </c>
    </row>
    <row r="150" spans="6:10">
      <c r="F150" s="70">
        <v>149</v>
      </c>
      <c r="G150" t="s">
        <v>549</v>
      </c>
      <c r="H150" t="s">
        <v>219</v>
      </c>
      <c r="I150" t="s">
        <v>33</v>
      </c>
      <c r="J150" t="s">
        <v>131</v>
      </c>
    </row>
    <row r="151" spans="6:10">
      <c r="F151" s="70">
        <v>150</v>
      </c>
      <c r="G151" t="s">
        <v>549</v>
      </c>
      <c r="H151" t="s">
        <v>220</v>
      </c>
      <c r="I151" t="s">
        <v>34</v>
      </c>
      <c r="J151" t="s">
        <v>132</v>
      </c>
    </row>
    <row r="152" spans="6:10">
      <c r="F152" s="70">
        <v>151</v>
      </c>
      <c r="G152" t="s">
        <v>549</v>
      </c>
      <c r="H152" t="s">
        <v>221</v>
      </c>
      <c r="I152" t="s">
        <v>35</v>
      </c>
      <c r="J152" t="s">
        <v>133</v>
      </c>
    </row>
    <row r="153" spans="6:10">
      <c r="F153" s="70">
        <v>152</v>
      </c>
      <c r="G153" t="s">
        <v>549</v>
      </c>
      <c r="H153" t="s">
        <v>222</v>
      </c>
      <c r="I153" t="s">
        <v>36</v>
      </c>
      <c r="J153" t="s">
        <v>134</v>
      </c>
    </row>
    <row r="154" spans="6:10">
      <c r="F154" s="70">
        <v>153</v>
      </c>
      <c r="G154" t="s">
        <v>549</v>
      </c>
      <c r="H154" t="s">
        <v>223</v>
      </c>
      <c r="I154" t="s">
        <v>215</v>
      </c>
      <c r="J154" t="s">
        <v>1405</v>
      </c>
    </row>
    <row r="155" spans="6:10">
      <c r="F155" s="70">
        <v>154</v>
      </c>
      <c r="G155" t="s">
        <v>38</v>
      </c>
      <c r="H155" t="s">
        <v>224</v>
      </c>
      <c r="I155" t="s">
        <v>38</v>
      </c>
      <c r="J155" t="s">
        <v>135</v>
      </c>
    </row>
    <row r="156" spans="6:10">
      <c r="F156" s="70">
        <v>155</v>
      </c>
      <c r="G156" t="s">
        <v>38</v>
      </c>
      <c r="H156" t="s">
        <v>225</v>
      </c>
      <c r="I156" t="s">
        <v>39</v>
      </c>
      <c r="J156" t="s">
        <v>136</v>
      </c>
    </row>
    <row r="157" spans="6:10">
      <c r="F157" s="70">
        <v>156</v>
      </c>
      <c r="G157" t="s">
        <v>38</v>
      </c>
      <c r="H157" t="s">
        <v>226</v>
      </c>
      <c r="I157" t="s">
        <v>40</v>
      </c>
      <c r="J157" t="s">
        <v>137</v>
      </c>
    </row>
    <row r="158" spans="6:10">
      <c r="F158" s="70">
        <v>157</v>
      </c>
      <c r="G158" t="s">
        <v>38</v>
      </c>
      <c r="H158" t="s">
        <v>227</v>
      </c>
      <c r="I158" t="s">
        <v>41</v>
      </c>
      <c r="J158" t="s">
        <v>138</v>
      </c>
    </row>
    <row r="159" spans="6:10">
      <c r="F159" s="70">
        <v>158</v>
      </c>
      <c r="G159" t="s">
        <v>38</v>
      </c>
      <c r="H159" t="s">
        <v>228</v>
      </c>
      <c r="I159" t="s">
        <v>42</v>
      </c>
      <c r="J159" t="s">
        <v>139</v>
      </c>
    </row>
    <row r="160" spans="6:10">
      <c r="F160" s="70">
        <v>159</v>
      </c>
      <c r="G160" t="s">
        <v>38</v>
      </c>
      <c r="H160" t="s">
        <v>229</v>
      </c>
      <c r="I160" t="s">
        <v>43</v>
      </c>
      <c r="J160" t="s">
        <v>140</v>
      </c>
    </row>
    <row r="161" spans="6:10">
      <c r="F161" s="70">
        <v>160</v>
      </c>
      <c r="G161" t="s">
        <v>38</v>
      </c>
      <c r="H161" t="s">
        <v>230</v>
      </c>
      <c r="I161" t="s">
        <v>44</v>
      </c>
      <c r="J161" t="s">
        <v>141</v>
      </c>
    </row>
    <row r="162" spans="6:10">
      <c r="F162" s="70">
        <v>161</v>
      </c>
      <c r="G162" t="s">
        <v>38</v>
      </c>
      <c r="H162" t="s">
        <v>231</v>
      </c>
      <c r="I162" t="s">
        <v>45</v>
      </c>
      <c r="J162" t="s">
        <v>142</v>
      </c>
    </row>
    <row r="163" spans="6:10">
      <c r="F163" s="70">
        <v>162</v>
      </c>
      <c r="G163" t="s">
        <v>38</v>
      </c>
      <c r="H163" t="s">
        <v>232</v>
      </c>
      <c r="I163" t="s">
        <v>46</v>
      </c>
      <c r="J163" t="s">
        <v>143</v>
      </c>
    </row>
    <row r="164" spans="6:10">
      <c r="F164" s="70">
        <v>163</v>
      </c>
      <c r="G164" t="s">
        <v>38</v>
      </c>
      <c r="H164" t="s">
        <v>233</v>
      </c>
      <c r="I164" t="s">
        <v>47</v>
      </c>
      <c r="J164" t="s">
        <v>144</v>
      </c>
    </row>
    <row r="165" spans="6:10">
      <c r="F165" s="70">
        <v>164</v>
      </c>
      <c r="G165" t="s">
        <v>38</v>
      </c>
      <c r="H165" t="s">
        <v>234</v>
      </c>
      <c r="I165" t="s">
        <v>48</v>
      </c>
      <c r="J165" t="s">
        <v>145</v>
      </c>
    </row>
    <row r="166" spans="6:10">
      <c r="F166" s="70">
        <v>165</v>
      </c>
      <c r="G166" t="s">
        <v>38</v>
      </c>
      <c r="H166" t="s">
        <v>235</v>
      </c>
      <c r="I166" t="s">
        <v>49</v>
      </c>
      <c r="J166" t="s">
        <v>146</v>
      </c>
    </row>
    <row r="167" spans="6:10">
      <c r="F167" s="70">
        <v>166</v>
      </c>
      <c r="G167" t="s">
        <v>38</v>
      </c>
      <c r="H167" t="s">
        <v>236</v>
      </c>
      <c r="I167" t="s">
        <v>50</v>
      </c>
      <c r="J167" t="s">
        <v>237</v>
      </c>
    </row>
    <row r="168" spans="6:10">
      <c r="F168" s="70">
        <v>167</v>
      </c>
      <c r="G168" t="s">
        <v>550</v>
      </c>
      <c r="H168" t="s">
        <v>1144</v>
      </c>
      <c r="I168" t="s">
        <v>550</v>
      </c>
      <c r="J168" t="s">
        <v>551</v>
      </c>
    </row>
    <row r="169" spans="6:10">
      <c r="F169" s="70">
        <v>168</v>
      </c>
      <c r="G169" t="s">
        <v>550</v>
      </c>
      <c r="H169" t="s">
        <v>1145</v>
      </c>
      <c r="I169" t="s">
        <v>552</v>
      </c>
      <c r="J169" t="s">
        <v>553</v>
      </c>
    </row>
    <row r="170" spans="6:10">
      <c r="F170" s="70">
        <v>169</v>
      </c>
      <c r="G170" t="s">
        <v>550</v>
      </c>
      <c r="H170" t="s">
        <v>1146</v>
      </c>
      <c r="I170" t="s">
        <v>554</v>
      </c>
      <c r="J170" t="s">
        <v>555</v>
      </c>
    </row>
    <row r="171" spans="6:10">
      <c r="F171" s="70">
        <v>170</v>
      </c>
      <c r="G171" t="s">
        <v>550</v>
      </c>
      <c r="H171" t="s">
        <v>1147</v>
      </c>
      <c r="I171" t="s">
        <v>556</v>
      </c>
      <c r="J171" t="s">
        <v>557</v>
      </c>
    </row>
    <row r="172" spans="6:10">
      <c r="F172" s="70">
        <v>171</v>
      </c>
      <c r="G172" t="s">
        <v>550</v>
      </c>
      <c r="H172" t="s">
        <v>1148</v>
      </c>
      <c r="I172" t="s">
        <v>197</v>
      </c>
      <c r="J172" t="s">
        <v>558</v>
      </c>
    </row>
    <row r="173" spans="6:10">
      <c r="F173" s="70">
        <v>172</v>
      </c>
      <c r="G173" t="s">
        <v>550</v>
      </c>
      <c r="H173" t="s">
        <v>1149</v>
      </c>
      <c r="I173" t="s">
        <v>559</v>
      </c>
      <c r="J173" t="s">
        <v>560</v>
      </c>
    </row>
    <row r="174" spans="6:10">
      <c r="F174" s="70">
        <v>173</v>
      </c>
      <c r="G174" t="s">
        <v>550</v>
      </c>
      <c r="H174" t="s">
        <v>1150</v>
      </c>
      <c r="I174" t="s">
        <v>561</v>
      </c>
      <c r="J174" t="s">
        <v>562</v>
      </c>
    </row>
    <row r="175" spans="6:10">
      <c r="F175" s="70">
        <v>174</v>
      </c>
      <c r="G175" t="s">
        <v>550</v>
      </c>
      <c r="H175" t="s">
        <v>1151</v>
      </c>
      <c r="I175" t="s">
        <v>563</v>
      </c>
      <c r="J175" t="s">
        <v>564</v>
      </c>
    </row>
    <row r="176" spans="6:10">
      <c r="F176" s="70">
        <v>175</v>
      </c>
      <c r="G176" t="s">
        <v>550</v>
      </c>
      <c r="H176" t="s">
        <v>1152</v>
      </c>
      <c r="I176" t="s">
        <v>565</v>
      </c>
      <c r="J176" t="s">
        <v>566</v>
      </c>
    </row>
    <row r="177" spans="6:10">
      <c r="F177" s="70">
        <v>176</v>
      </c>
      <c r="G177" t="s">
        <v>550</v>
      </c>
      <c r="H177" t="s">
        <v>1153</v>
      </c>
      <c r="I177" t="s">
        <v>567</v>
      </c>
      <c r="J177" t="s">
        <v>568</v>
      </c>
    </row>
    <row r="178" spans="6:10">
      <c r="F178" s="70">
        <v>177</v>
      </c>
      <c r="G178" t="s">
        <v>550</v>
      </c>
      <c r="H178" t="s">
        <v>1154</v>
      </c>
      <c r="I178" t="s">
        <v>569</v>
      </c>
      <c r="J178" t="s">
        <v>570</v>
      </c>
    </row>
    <row r="179" spans="6:10">
      <c r="F179" s="70">
        <v>178</v>
      </c>
      <c r="G179" t="s">
        <v>550</v>
      </c>
      <c r="H179" t="s">
        <v>1155</v>
      </c>
      <c r="I179" t="s">
        <v>571</v>
      </c>
      <c r="J179" t="s">
        <v>572</v>
      </c>
    </row>
    <row r="180" spans="6:10">
      <c r="F180" s="70">
        <v>179</v>
      </c>
      <c r="G180" t="s">
        <v>550</v>
      </c>
      <c r="H180" t="s">
        <v>1156</v>
      </c>
      <c r="I180" t="s">
        <v>573</v>
      </c>
      <c r="J180" t="s">
        <v>574</v>
      </c>
    </row>
    <row r="181" spans="6:10">
      <c r="F181" s="70">
        <v>180</v>
      </c>
      <c r="G181" t="s">
        <v>550</v>
      </c>
      <c r="H181" t="s">
        <v>1157</v>
      </c>
      <c r="I181" t="s">
        <v>575</v>
      </c>
      <c r="J181" t="s">
        <v>576</v>
      </c>
    </row>
    <row r="182" spans="6:10">
      <c r="F182" s="70">
        <v>181</v>
      </c>
      <c r="G182" t="s">
        <v>550</v>
      </c>
      <c r="H182" t="s">
        <v>1158</v>
      </c>
      <c r="I182" t="s">
        <v>577</v>
      </c>
      <c r="J182" t="s">
        <v>578</v>
      </c>
    </row>
    <row r="183" spans="6:10">
      <c r="F183" s="70">
        <v>182</v>
      </c>
      <c r="G183" t="s">
        <v>550</v>
      </c>
      <c r="H183" t="s">
        <v>1159</v>
      </c>
      <c r="I183" t="s">
        <v>579</v>
      </c>
      <c r="J183" t="s">
        <v>580</v>
      </c>
    </row>
    <row r="184" spans="6:10">
      <c r="F184" s="70">
        <v>183</v>
      </c>
      <c r="G184" t="s">
        <v>550</v>
      </c>
      <c r="H184" t="s">
        <v>1160</v>
      </c>
      <c r="I184" t="s">
        <v>581</v>
      </c>
      <c r="J184" t="s">
        <v>582</v>
      </c>
    </row>
    <row r="185" spans="6:10">
      <c r="F185" s="70">
        <v>184</v>
      </c>
      <c r="G185" t="s">
        <v>550</v>
      </c>
      <c r="H185" t="s">
        <v>1161</v>
      </c>
      <c r="I185" t="s">
        <v>583</v>
      </c>
      <c r="J185" t="s">
        <v>584</v>
      </c>
    </row>
    <row r="186" spans="6:10">
      <c r="F186" s="70">
        <v>185</v>
      </c>
      <c r="G186" t="s">
        <v>550</v>
      </c>
      <c r="H186" t="s">
        <v>1162</v>
      </c>
      <c r="I186" t="s">
        <v>585</v>
      </c>
      <c r="J186" t="s">
        <v>586</v>
      </c>
    </row>
    <row r="187" spans="6:10">
      <c r="F187" s="70">
        <v>186</v>
      </c>
      <c r="G187" t="s">
        <v>550</v>
      </c>
      <c r="H187" t="s">
        <v>1163</v>
      </c>
      <c r="I187" t="s">
        <v>587</v>
      </c>
      <c r="J187" t="s">
        <v>588</v>
      </c>
    </row>
    <row r="188" spans="6:10">
      <c r="F188" s="70">
        <v>187</v>
      </c>
      <c r="G188" t="s">
        <v>550</v>
      </c>
      <c r="H188" t="s">
        <v>1164</v>
      </c>
      <c r="I188" t="s">
        <v>589</v>
      </c>
      <c r="J188" t="s">
        <v>590</v>
      </c>
    </row>
    <row r="189" spans="6:10">
      <c r="F189" s="70">
        <v>188</v>
      </c>
      <c r="G189" t="s">
        <v>591</v>
      </c>
      <c r="H189" t="s">
        <v>1165</v>
      </c>
      <c r="I189" t="s">
        <v>592</v>
      </c>
      <c r="J189" t="s">
        <v>593</v>
      </c>
    </row>
    <row r="190" spans="6:10">
      <c r="F190" s="70">
        <v>189</v>
      </c>
      <c r="G190" t="s">
        <v>591</v>
      </c>
      <c r="H190" t="s">
        <v>1166</v>
      </c>
      <c r="I190" t="s">
        <v>594</v>
      </c>
      <c r="J190" t="s">
        <v>595</v>
      </c>
    </row>
    <row r="191" spans="6:10">
      <c r="F191" s="70">
        <v>190</v>
      </c>
      <c r="G191" t="s">
        <v>591</v>
      </c>
      <c r="H191" t="s">
        <v>1167</v>
      </c>
      <c r="I191" t="s">
        <v>596</v>
      </c>
      <c r="J191" t="s">
        <v>597</v>
      </c>
    </row>
    <row r="192" spans="6:10">
      <c r="F192" s="70">
        <v>191</v>
      </c>
      <c r="G192" t="s">
        <v>591</v>
      </c>
      <c r="H192" t="s">
        <v>1168</v>
      </c>
      <c r="I192" t="s">
        <v>598</v>
      </c>
      <c r="J192" t="s">
        <v>599</v>
      </c>
    </row>
    <row r="193" spans="6:10">
      <c r="F193" s="70">
        <v>192</v>
      </c>
      <c r="G193" t="s">
        <v>591</v>
      </c>
      <c r="H193" t="s">
        <v>1169</v>
      </c>
      <c r="I193" t="s">
        <v>600</v>
      </c>
      <c r="J193" t="s">
        <v>601</v>
      </c>
    </row>
    <row r="194" spans="6:10">
      <c r="F194" s="70">
        <v>193</v>
      </c>
      <c r="G194" t="s">
        <v>591</v>
      </c>
      <c r="H194" t="s">
        <v>1170</v>
      </c>
      <c r="I194" t="s">
        <v>602</v>
      </c>
      <c r="J194" t="s">
        <v>603</v>
      </c>
    </row>
    <row r="195" spans="6:10">
      <c r="F195" s="70">
        <v>194</v>
      </c>
      <c r="G195" t="s">
        <v>591</v>
      </c>
      <c r="H195" t="s">
        <v>1171</v>
      </c>
      <c r="I195" t="s">
        <v>604</v>
      </c>
      <c r="J195" t="s">
        <v>605</v>
      </c>
    </row>
    <row r="196" spans="6:10">
      <c r="F196" s="70">
        <v>195</v>
      </c>
      <c r="G196" t="s">
        <v>591</v>
      </c>
      <c r="H196" t="s">
        <v>1172</v>
      </c>
      <c r="I196" t="s">
        <v>606</v>
      </c>
      <c r="J196" t="s">
        <v>607</v>
      </c>
    </row>
    <row r="197" spans="6:10">
      <c r="F197" s="70">
        <v>196</v>
      </c>
      <c r="G197" t="s">
        <v>591</v>
      </c>
      <c r="H197" t="s">
        <v>1173</v>
      </c>
      <c r="I197" t="s">
        <v>608</v>
      </c>
      <c r="J197" t="s">
        <v>609</v>
      </c>
    </row>
    <row r="198" spans="6:10">
      <c r="F198" s="70">
        <v>197</v>
      </c>
      <c r="G198" t="s">
        <v>591</v>
      </c>
      <c r="H198" t="s">
        <v>1174</v>
      </c>
      <c r="I198" t="s">
        <v>610</v>
      </c>
      <c r="J198" t="s">
        <v>611</v>
      </c>
    </row>
    <row r="199" spans="6:10">
      <c r="F199" s="70">
        <v>198</v>
      </c>
      <c r="G199" t="s">
        <v>591</v>
      </c>
      <c r="H199" t="s">
        <v>1175</v>
      </c>
      <c r="I199" t="s">
        <v>612</v>
      </c>
      <c r="J199" t="s">
        <v>613</v>
      </c>
    </row>
    <row r="200" spans="6:10">
      <c r="F200" s="70">
        <v>199</v>
      </c>
      <c r="G200" t="s">
        <v>614</v>
      </c>
      <c r="H200" t="s">
        <v>1176</v>
      </c>
      <c r="I200" t="s">
        <v>615</v>
      </c>
      <c r="J200" t="s">
        <v>616</v>
      </c>
    </row>
    <row r="201" spans="6:10">
      <c r="F201" s="70">
        <v>200</v>
      </c>
      <c r="G201" t="s">
        <v>614</v>
      </c>
      <c r="H201" t="s">
        <v>1177</v>
      </c>
      <c r="I201" t="s">
        <v>617</v>
      </c>
      <c r="J201" t="s">
        <v>618</v>
      </c>
    </row>
    <row r="202" spans="6:10">
      <c r="F202" s="70">
        <v>201</v>
      </c>
      <c r="G202" t="s">
        <v>614</v>
      </c>
      <c r="H202" t="s">
        <v>1178</v>
      </c>
      <c r="I202" t="s">
        <v>619</v>
      </c>
      <c r="J202" t="s">
        <v>620</v>
      </c>
    </row>
    <row r="203" spans="6:10">
      <c r="F203" s="70">
        <v>202</v>
      </c>
      <c r="G203" t="s">
        <v>614</v>
      </c>
      <c r="H203" t="s">
        <v>1179</v>
      </c>
      <c r="I203" t="s">
        <v>621</v>
      </c>
      <c r="J203" t="s">
        <v>622</v>
      </c>
    </row>
    <row r="204" spans="6:10">
      <c r="F204" s="70">
        <v>203</v>
      </c>
      <c r="G204" t="s">
        <v>614</v>
      </c>
      <c r="H204" t="s">
        <v>1180</v>
      </c>
      <c r="I204" t="s">
        <v>623</v>
      </c>
      <c r="J204" t="s">
        <v>624</v>
      </c>
    </row>
    <row r="205" spans="6:10">
      <c r="F205" s="70">
        <v>204</v>
      </c>
      <c r="G205" t="s">
        <v>614</v>
      </c>
      <c r="H205" t="s">
        <v>1181</v>
      </c>
      <c r="I205" t="s">
        <v>199</v>
      </c>
      <c r="J205" t="s">
        <v>625</v>
      </c>
    </row>
    <row r="206" spans="6:10">
      <c r="F206" s="70">
        <v>205</v>
      </c>
      <c r="G206" t="s">
        <v>614</v>
      </c>
      <c r="H206" t="s">
        <v>1182</v>
      </c>
      <c r="I206" t="s">
        <v>626</v>
      </c>
      <c r="J206" t="s">
        <v>627</v>
      </c>
    </row>
    <row r="207" spans="6:10">
      <c r="F207" s="70">
        <v>206</v>
      </c>
      <c r="G207" t="s">
        <v>614</v>
      </c>
      <c r="H207" t="s">
        <v>1183</v>
      </c>
      <c r="I207" t="s">
        <v>628</v>
      </c>
      <c r="J207" t="s">
        <v>629</v>
      </c>
    </row>
    <row r="208" spans="6:10">
      <c r="F208" s="70">
        <v>207</v>
      </c>
      <c r="G208" t="s">
        <v>614</v>
      </c>
      <c r="H208" t="s">
        <v>1184</v>
      </c>
      <c r="I208" t="s">
        <v>630</v>
      </c>
      <c r="J208" t="s">
        <v>631</v>
      </c>
    </row>
    <row r="209" spans="6:10">
      <c r="F209" s="70">
        <v>208</v>
      </c>
      <c r="G209" t="s">
        <v>614</v>
      </c>
      <c r="H209" t="s">
        <v>1185</v>
      </c>
      <c r="I209" t="s">
        <v>632</v>
      </c>
      <c r="J209" t="s">
        <v>633</v>
      </c>
    </row>
    <row r="210" spans="6:10">
      <c r="F210" s="70">
        <v>209</v>
      </c>
      <c r="G210" t="s">
        <v>614</v>
      </c>
      <c r="H210" t="s">
        <v>1186</v>
      </c>
      <c r="I210" t="s">
        <v>634</v>
      </c>
      <c r="J210" t="s">
        <v>635</v>
      </c>
    </row>
    <row r="211" spans="6:10">
      <c r="F211" s="70">
        <v>210</v>
      </c>
      <c r="G211" t="s">
        <v>614</v>
      </c>
      <c r="H211" t="s">
        <v>1187</v>
      </c>
      <c r="I211" t="s">
        <v>636</v>
      </c>
      <c r="J211" t="s">
        <v>637</v>
      </c>
    </row>
    <row r="212" spans="6:10">
      <c r="F212" s="70">
        <v>211</v>
      </c>
      <c r="G212" t="s">
        <v>614</v>
      </c>
      <c r="H212" t="s">
        <v>1188</v>
      </c>
      <c r="I212" t="s">
        <v>638</v>
      </c>
      <c r="J212" t="s">
        <v>639</v>
      </c>
    </row>
    <row r="213" spans="6:10">
      <c r="F213" s="70">
        <v>212</v>
      </c>
      <c r="G213" t="s">
        <v>614</v>
      </c>
      <c r="H213" t="s">
        <v>1189</v>
      </c>
      <c r="I213" t="s">
        <v>640</v>
      </c>
      <c r="J213" t="s">
        <v>641</v>
      </c>
    </row>
    <row r="214" spans="6:10">
      <c r="F214" s="70">
        <v>213</v>
      </c>
      <c r="G214" t="s">
        <v>614</v>
      </c>
      <c r="H214" t="s">
        <v>1190</v>
      </c>
      <c r="I214" t="s">
        <v>642</v>
      </c>
      <c r="J214" t="s">
        <v>643</v>
      </c>
    </row>
    <row r="215" spans="6:10">
      <c r="F215" s="70">
        <v>214</v>
      </c>
      <c r="G215" t="s">
        <v>614</v>
      </c>
      <c r="H215" t="s">
        <v>1191</v>
      </c>
      <c r="I215" t="s">
        <v>644</v>
      </c>
      <c r="J215" t="s">
        <v>645</v>
      </c>
    </row>
    <row r="216" spans="6:10">
      <c r="F216" s="70">
        <v>215</v>
      </c>
      <c r="G216" t="s">
        <v>614</v>
      </c>
      <c r="H216" t="s">
        <v>1192</v>
      </c>
      <c r="I216" t="s">
        <v>200</v>
      </c>
      <c r="J216" t="s">
        <v>646</v>
      </c>
    </row>
    <row r="217" spans="6:10">
      <c r="F217" s="70">
        <v>216</v>
      </c>
      <c r="G217" t="s">
        <v>614</v>
      </c>
      <c r="H217" t="s">
        <v>1193</v>
      </c>
      <c r="I217" t="s">
        <v>647</v>
      </c>
      <c r="J217" t="s">
        <v>648</v>
      </c>
    </row>
    <row r="218" spans="6:10">
      <c r="F218" s="70">
        <v>217</v>
      </c>
      <c r="G218" t="s">
        <v>614</v>
      </c>
      <c r="H218" t="s">
        <v>1194</v>
      </c>
      <c r="I218" t="s">
        <v>649</v>
      </c>
      <c r="J218" t="s">
        <v>650</v>
      </c>
    </row>
    <row r="219" spans="6:10">
      <c r="F219" s="70">
        <v>218</v>
      </c>
      <c r="G219" t="s">
        <v>614</v>
      </c>
      <c r="H219" t="s">
        <v>1195</v>
      </c>
      <c r="I219" t="s">
        <v>651</v>
      </c>
      <c r="J219" t="s">
        <v>652</v>
      </c>
    </row>
    <row r="220" spans="6:10">
      <c r="F220" s="70">
        <v>219</v>
      </c>
      <c r="G220" t="s">
        <v>614</v>
      </c>
      <c r="H220" t="s">
        <v>1196</v>
      </c>
      <c r="I220" t="s">
        <v>653</v>
      </c>
      <c r="J220" t="s">
        <v>654</v>
      </c>
    </row>
    <row r="221" spans="6:10">
      <c r="F221" s="70">
        <v>220</v>
      </c>
      <c r="G221" t="s">
        <v>655</v>
      </c>
      <c r="H221" t="s">
        <v>1197</v>
      </c>
      <c r="I221" t="s">
        <v>656</v>
      </c>
      <c r="J221" t="s">
        <v>657</v>
      </c>
    </row>
    <row r="222" spans="6:10">
      <c r="F222" s="70">
        <v>221</v>
      </c>
      <c r="G222" t="s">
        <v>655</v>
      </c>
      <c r="H222" t="s">
        <v>1198</v>
      </c>
      <c r="I222" t="s">
        <v>658</v>
      </c>
      <c r="J222" t="s">
        <v>659</v>
      </c>
    </row>
    <row r="223" spans="6:10">
      <c r="F223" s="70">
        <v>222</v>
      </c>
      <c r="G223" t="s">
        <v>655</v>
      </c>
      <c r="H223" t="s">
        <v>1199</v>
      </c>
      <c r="I223" t="s">
        <v>660</v>
      </c>
      <c r="J223" t="s">
        <v>661</v>
      </c>
    </row>
    <row r="224" spans="6:10">
      <c r="F224" s="70">
        <v>223</v>
      </c>
      <c r="G224" t="s">
        <v>655</v>
      </c>
      <c r="H224" t="s">
        <v>1200</v>
      </c>
      <c r="I224" t="s">
        <v>662</v>
      </c>
      <c r="J224" t="s">
        <v>663</v>
      </c>
    </row>
    <row r="225" spans="6:10">
      <c r="F225" s="70">
        <v>224</v>
      </c>
      <c r="G225" t="s">
        <v>655</v>
      </c>
      <c r="H225" t="s">
        <v>1201</v>
      </c>
      <c r="I225" t="s">
        <v>664</v>
      </c>
      <c r="J225" t="s">
        <v>665</v>
      </c>
    </row>
    <row r="226" spans="6:10">
      <c r="F226" s="70">
        <v>225</v>
      </c>
      <c r="G226" t="s">
        <v>655</v>
      </c>
      <c r="H226" t="s">
        <v>1202</v>
      </c>
      <c r="I226" t="s">
        <v>666</v>
      </c>
      <c r="J226" t="s">
        <v>667</v>
      </c>
    </row>
    <row r="227" spans="6:10">
      <c r="F227" s="70">
        <v>226</v>
      </c>
      <c r="G227" t="s">
        <v>655</v>
      </c>
      <c r="H227" t="s">
        <v>1203</v>
      </c>
      <c r="I227" t="s">
        <v>668</v>
      </c>
      <c r="J227" t="s">
        <v>669</v>
      </c>
    </row>
    <row r="228" spans="6:10">
      <c r="F228" s="70">
        <v>227</v>
      </c>
      <c r="G228" t="s">
        <v>655</v>
      </c>
      <c r="H228" t="s">
        <v>1204</v>
      </c>
      <c r="I228" t="s">
        <v>670</v>
      </c>
      <c r="J228" t="s">
        <v>671</v>
      </c>
    </row>
    <row r="229" spans="6:10">
      <c r="F229" s="70">
        <v>228</v>
      </c>
      <c r="G229" t="s">
        <v>655</v>
      </c>
      <c r="H229" t="s">
        <v>1205</v>
      </c>
      <c r="I229" t="s">
        <v>672</v>
      </c>
      <c r="J229" t="s">
        <v>673</v>
      </c>
    </row>
    <row r="230" spans="6:10">
      <c r="F230" s="70">
        <v>229</v>
      </c>
      <c r="G230" t="s">
        <v>655</v>
      </c>
      <c r="H230" t="s">
        <v>1206</v>
      </c>
      <c r="I230" t="s">
        <v>674</v>
      </c>
      <c r="J230" t="s">
        <v>675</v>
      </c>
    </row>
    <row r="231" spans="6:10">
      <c r="F231" s="70">
        <v>230</v>
      </c>
      <c r="G231" t="s">
        <v>655</v>
      </c>
      <c r="H231" t="s">
        <v>1207</v>
      </c>
      <c r="I231" t="s">
        <v>676</v>
      </c>
      <c r="J231" t="s">
        <v>677</v>
      </c>
    </row>
    <row r="232" spans="6:10">
      <c r="F232" s="70">
        <v>231</v>
      </c>
      <c r="G232" t="s">
        <v>655</v>
      </c>
      <c r="H232" t="s">
        <v>1208</v>
      </c>
      <c r="I232" t="s">
        <v>678</v>
      </c>
      <c r="J232" t="s">
        <v>679</v>
      </c>
    </row>
    <row r="233" spans="6:10">
      <c r="F233" s="70">
        <v>232</v>
      </c>
      <c r="G233" t="s">
        <v>655</v>
      </c>
      <c r="H233" t="s">
        <v>1209</v>
      </c>
      <c r="I233" t="s">
        <v>680</v>
      </c>
      <c r="J233" t="s">
        <v>681</v>
      </c>
    </row>
    <row r="234" spans="6:10">
      <c r="F234" s="70">
        <v>233</v>
      </c>
      <c r="G234" t="s">
        <v>655</v>
      </c>
      <c r="H234" t="s">
        <v>1210</v>
      </c>
      <c r="I234" t="s">
        <v>682</v>
      </c>
      <c r="J234" t="s">
        <v>683</v>
      </c>
    </row>
    <row r="235" spans="6:10">
      <c r="F235" s="70">
        <v>234</v>
      </c>
      <c r="G235" t="s">
        <v>655</v>
      </c>
      <c r="H235" t="s">
        <v>1211</v>
      </c>
      <c r="I235" t="s">
        <v>684</v>
      </c>
      <c r="J235" t="s">
        <v>685</v>
      </c>
    </row>
    <row r="236" spans="6:10">
      <c r="F236" s="70">
        <v>235</v>
      </c>
      <c r="G236" t="s">
        <v>655</v>
      </c>
      <c r="H236" t="s">
        <v>1212</v>
      </c>
      <c r="I236" t="s">
        <v>686</v>
      </c>
      <c r="J236" t="s">
        <v>687</v>
      </c>
    </row>
    <row r="237" spans="6:10">
      <c r="F237" s="70">
        <v>236</v>
      </c>
      <c r="G237" t="s">
        <v>655</v>
      </c>
      <c r="H237" t="s">
        <v>1213</v>
      </c>
      <c r="I237" t="s">
        <v>688</v>
      </c>
      <c r="J237" t="s">
        <v>689</v>
      </c>
    </row>
    <row r="238" spans="6:10">
      <c r="F238" s="70">
        <v>237</v>
      </c>
      <c r="G238" t="s">
        <v>655</v>
      </c>
      <c r="H238" t="s">
        <v>1214</v>
      </c>
      <c r="I238" t="s">
        <v>690</v>
      </c>
      <c r="J238" t="s">
        <v>691</v>
      </c>
    </row>
    <row r="239" spans="6:10">
      <c r="F239" s="70">
        <v>238</v>
      </c>
      <c r="G239" t="s">
        <v>655</v>
      </c>
      <c r="H239" t="s">
        <v>1215</v>
      </c>
      <c r="I239" t="s">
        <v>692</v>
      </c>
      <c r="J239" t="s">
        <v>693</v>
      </c>
    </row>
    <row r="240" spans="6:10">
      <c r="F240" s="70">
        <v>239</v>
      </c>
      <c r="G240" t="s">
        <v>655</v>
      </c>
      <c r="H240" t="s">
        <v>1216</v>
      </c>
      <c r="I240" t="s">
        <v>694</v>
      </c>
      <c r="J240" t="s">
        <v>695</v>
      </c>
    </row>
    <row r="241" spans="6:10">
      <c r="F241" s="70">
        <v>240</v>
      </c>
      <c r="G241" t="s">
        <v>655</v>
      </c>
      <c r="H241" t="s">
        <v>1217</v>
      </c>
      <c r="I241" t="s">
        <v>696</v>
      </c>
      <c r="J241" t="s">
        <v>697</v>
      </c>
    </row>
    <row r="242" spans="6:10">
      <c r="F242" s="70">
        <v>241</v>
      </c>
      <c r="G242" t="s">
        <v>655</v>
      </c>
      <c r="H242" t="s">
        <v>1218</v>
      </c>
      <c r="I242" t="s">
        <v>698</v>
      </c>
      <c r="J242" t="s">
        <v>699</v>
      </c>
    </row>
    <row r="243" spans="6:10">
      <c r="F243" s="70">
        <v>242</v>
      </c>
      <c r="G243" t="s">
        <v>655</v>
      </c>
      <c r="H243" t="s">
        <v>1219</v>
      </c>
      <c r="I243" t="s">
        <v>700</v>
      </c>
      <c r="J243" t="s">
        <v>701</v>
      </c>
    </row>
    <row r="244" spans="6:10">
      <c r="F244" s="70">
        <v>243</v>
      </c>
      <c r="G244" t="s">
        <v>655</v>
      </c>
      <c r="H244" t="s">
        <v>1220</v>
      </c>
      <c r="I244" t="s">
        <v>702</v>
      </c>
      <c r="J244" t="s">
        <v>703</v>
      </c>
    </row>
    <row r="245" spans="6:10">
      <c r="F245" s="70">
        <v>244</v>
      </c>
      <c r="G245" t="s">
        <v>655</v>
      </c>
      <c r="H245" t="s">
        <v>1221</v>
      </c>
      <c r="I245" t="s">
        <v>704</v>
      </c>
      <c r="J245" t="s">
        <v>705</v>
      </c>
    </row>
    <row r="246" spans="6:10">
      <c r="F246" s="70">
        <v>245</v>
      </c>
      <c r="G246" t="s">
        <v>655</v>
      </c>
      <c r="H246" t="s">
        <v>1222</v>
      </c>
      <c r="I246" t="s">
        <v>706</v>
      </c>
      <c r="J246" t="s">
        <v>707</v>
      </c>
    </row>
    <row r="247" spans="6:10">
      <c r="F247" s="70">
        <v>246</v>
      </c>
      <c r="G247" t="s">
        <v>655</v>
      </c>
      <c r="H247" t="s">
        <v>1223</v>
      </c>
      <c r="I247" t="s">
        <v>708</v>
      </c>
      <c r="J247" t="s">
        <v>709</v>
      </c>
    </row>
    <row r="248" spans="6:10">
      <c r="F248" s="70">
        <v>247</v>
      </c>
      <c r="G248" t="s">
        <v>655</v>
      </c>
      <c r="H248" t="s">
        <v>1224</v>
      </c>
      <c r="I248" t="s">
        <v>710</v>
      </c>
      <c r="J248" t="s">
        <v>711</v>
      </c>
    </row>
    <row r="249" spans="6:10">
      <c r="F249" s="70">
        <v>248</v>
      </c>
      <c r="G249" t="s">
        <v>655</v>
      </c>
      <c r="H249" t="s">
        <v>1225</v>
      </c>
      <c r="I249" t="s">
        <v>712</v>
      </c>
      <c r="J249" t="s">
        <v>713</v>
      </c>
    </row>
    <row r="250" spans="6:10">
      <c r="F250" s="70">
        <v>249</v>
      </c>
      <c r="G250" t="s">
        <v>655</v>
      </c>
      <c r="H250" t="s">
        <v>1226</v>
      </c>
      <c r="I250" t="s">
        <v>714</v>
      </c>
      <c r="J250" t="s">
        <v>715</v>
      </c>
    </row>
    <row r="251" spans="6:10">
      <c r="F251" s="70">
        <v>250</v>
      </c>
      <c r="G251" t="s">
        <v>655</v>
      </c>
      <c r="H251" t="s">
        <v>1227</v>
      </c>
      <c r="I251" t="s">
        <v>716</v>
      </c>
      <c r="J251" t="s">
        <v>717</v>
      </c>
    </row>
    <row r="252" spans="6:10">
      <c r="F252" s="70">
        <v>251</v>
      </c>
      <c r="G252" t="s">
        <v>655</v>
      </c>
      <c r="H252" t="s">
        <v>1228</v>
      </c>
      <c r="I252" t="s">
        <v>718</v>
      </c>
      <c r="J252" t="s">
        <v>719</v>
      </c>
    </row>
    <row r="253" spans="6:10">
      <c r="F253" s="70">
        <v>252</v>
      </c>
      <c r="G253" t="s">
        <v>655</v>
      </c>
      <c r="H253" t="s">
        <v>1229</v>
      </c>
      <c r="I253" t="s">
        <v>196</v>
      </c>
      <c r="J253" t="s">
        <v>720</v>
      </c>
    </row>
    <row r="254" spans="6:10">
      <c r="F254" s="70">
        <v>253</v>
      </c>
      <c r="G254" t="s">
        <v>655</v>
      </c>
      <c r="H254" t="s">
        <v>1230</v>
      </c>
      <c r="I254" t="s">
        <v>721</v>
      </c>
      <c r="J254" t="s">
        <v>722</v>
      </c>
    </row>
    <row r="255" spans="6:10">
      <c r="F255" s="70">
        <v>254</v>
      </c>
      <c r="G255" t="s">
        <v>655</v>
      </c>
      <c r="H255" t="s">
        <v>1231</v>
      </c>
      <c r="I255" t="s">
        <v>723</v>
      </c>
      <c r="J255" t="s">
        <v>724</v>
      </c>
    </row>
    <row r="256" spans="6:10">
      <c r="F256" s="70">
        <v>255</v>
      </c>
      <c r="G256" t="s">
        <v>655</v>
      </c>
      <c r="H256" t="s">
        <v>1232</v>
      </c>
      <c r="I256" t="s">
        <v>348</v>
      </c>
      <c r="J256" t="s">
        <v>725</v>
      </c>
    </row>
    <row r="257" spans="6:10">
      <c r="F257" s="70">
        <v>256</v>
      </c>
      <c r="G257" t="s">
        <v>655</v>
      </c>
      <c r="H257" t="s">
        <v>1233</v>
      </c>
      <c r="I257" t="s">
        <v>726</v>
      </c>
      <c r="J257" t="s">
        <v>727</v>
      </c>
    </row>
    <row r="258" spans="6:10">
      <c r="F258" s="70">
        <v>257</v>
      </c>
      <c r="G258" t="s">
        <v>655</v>
      </c>
      <c r="H258" t="s">
        <v>1234</v>
      </c>
      <c r="I258" t="s">
        <v>728</v>
      </c>
      <c r="J258" t="s">
        <v>729</v>
      </c>
    </row>
    <row r="259" spans="6:10">
      <c r="F259" s="70">
        <v>258</v>
      </c>
      <c r="G259" t="s">
        <v>655</v>
      </c>
      <c r="H259" t="s">
        <v>1235</v>
      </c>
      <c r="I259" t="s">
        <v>730</v>
      </c>
      <c r="J259" t="s">
        <v>731</v>
      </c>
    </row>
    <row r="260" spans="6:10">
      <c r="F260" s="70">
        <v>259</v>
      </c>
      <c r="G260" t="s">
        <v>655</v>
      </c>
      <c r="H260" t="s">
        <v>1236</v>
      </c>
      <c r="I260" t="s">
        <v>732</v>
      </c>
      <c r="J260" t="s">
        <v>733</v>
      </c>
    </row>
    <row r="261" spans="6:10">
      <c r="F261" s="70">
        <v>260</v>
      </c>
      <c r="G261" t="s">
        <v>655</v>
      </c>
      <c r="H261" t="s">
        <v>1237</v>
      </c>
      <c r="I261" t="s">
        <v>734</v>
      </c>
      <c r="J261" t="s">
        <v>735</v>
      </c>
    </row>
    <row r="262" spans="6:10">
      <c r="F262" s="70">
        <v>261</v>
      </c>
      <c r="G262" t="s">
        <v>655</v>
      </c>
      <c r="H262" t="s">
        <v>1238</v>
      </c>
      <c r="I262" t="s">
        <v>736</v>
      </c>
      <c r="J262" t="s">
        <v>737</v>
      </c>
    </row>
    <row r="263" spans="6:10">
      <c r="F263" s="70">
        <v>262</v>
      </c>
      <c r="G263" t="s">
        <v>655</v>
      </c>
      <c r="H263" t="s">
        <v>1239</v>
      </c>
      <c r="I263" t="s">
        <v>738</v>
      </c>
      <c r="J263" t="s">
        <v>739</v>
      </c>
    </row>
    <row r="264" spans="6:10">
      <c r="F264" s="70">
        <v>263</v>
      </c>
      <c r="G264" t="s">
        <v>655</v>
      </c>
      <c r="H264" t="s">
        <v>1240</v>
      </c>
      <c r="I264" t="s">
        <v>740</v>
      </c>
      <c r="J264" t="s">
        <v>741</v>
      </c>
    </row>
    <row r="265" spans="6:10">
      <c r="F265" s="70">
        <v>264</v>
      </c>
      <c r="G265" t="s">
        <v>655</v>
      </c>
      <c r="H265" t="s">
        <v>1241</v>
      </c>
      <c r="I265" t="s">
        <v>655</v>
      </c>
      <c r="J265" t="s">
        <v>742</v>
      </c>
    </row>
    <row r="266" spans="6:10">
      <c r="F266" s="70">
        <v>265</v>
      </c>
      <c r="G266" t="s">
        <v>655</v>
      </c>
      <c r="H266" t="s">
        <v>1242</v>
      </c>
      <c r="I266" t="s">
        <v>743</v>
      </c>
      <c r="J266" t="s">
        <v>744</v>
      </c>
    </row>
    <row r="267" spans="6:10">
      <c r="F267" s="70">
        <v>266</v>
      </c>
      <c r="G267" t="s">
        <v>655</v>
      </c>
      <c r="H267" t="s">
        <v>1243</v>
      </c>
      <c r="I267" t="s">
        <v>745</v>
      </c>
      <c r="J267" t="s">
        <v>746</v>
      </c>
    </row>
    <row r="268" spans="6:10">
      <c r="F268" s="70">
        <v>267</v>
      </c>
      <c r="G268" t="s">
        <v>655</v>
      </c>
      <c r="H268" t="s">
        <v>1244</v>
      </c>
      <c r="I268" t="s">
        <v>747</v>
      </c>
      <c r="J268" t="s">
        <v>748</v>
      </c>
    </row>
    <row r="269" spans="6:10">
      <c r="F269" s="70">
        <v>268</v>
      </c>
      <c r="G269" t="s">
        <v>655</v>
      </c>
      <c r="H269" t="s">
        <v>1245</v>
      </c>
      <c r="I269" t="s">
        <v>749</v>
      </c>
      <c r="J269" t="s">
        <v>750</v>
      </c>
    </row>
    <row r="270" spans="6:10">
      <c r="F270" s="70">
        <v>269</v>
      </c>
      <c r="G270" t="s">
        <v>655</v>
      </c>
      <c r="H270" t="s">
        <v>1246</v>
      </c>
      <c r="I270" t="s">
        <v>751</v>
      </c>
      <c r="J270" t="s">
        <v>752</v>
      </c>
    </row>
    <row r="271" spans="6:10">
      <c r="F271" s="70">
        <v>270</v>
      </c>
      <c r="G271" t="s">
        <v>198</v>
      </c>
      <c r="H271" t="s">
        <v>1247</v>
      </c>
      <c r="I271" t="s">
        <v>753</v>
      </c>
      <c r="J271" t="s">
        <v>754</v>
      </c>
    </row>
    <row r="272" spans="6:10">
      <c r="F272" s="70">
        <v>271</v>
      </c>
      <c r="G272" t="s">
        <v>198</v>
      </c>
      <c r="H272" t="s">
        <v>1248</v>
      </c>
      <c r="I272" t="s">
        <v>755</v>
      </c>
      <c r="J272" t="s">
        <v>756</v>
      </c>
    </row>
    <row r="273" spans="6:10">
      <c r="F273" s="70">
        <v>272</v>
      </c>
      <c r="G273" t="s">
        <v>198</v>
      </c>
      <c r="H273" t="s">
        <v>1249</v>
      </c>
      <c r="I273" t="s">
        <v>757</v>
      </c>
      <c r="J273" t="s">
        <v>758</v>
      </c>
    </row>
    <row r="274" spans="6:10">
      <c r="F274" s="70">
        <v>273</v>
      </c>
      <c r="G274" t="s">
        <v>198</v>
      </c>
      <c r="H274" t="s">
        <v>1250</v>
      </c>
      <c r="I274" t="s">
        <v>759</v>
      </c>
      <c r="J274" t="s">
        <v>760</v>
      </c>
    </row>
    <row r="275" spans="6:10">
      <c r="F275" s="70">
        <v>274</v>
      </c>
      <c r="G275" t="s">
        <v>198</v>
      </c>
      <c r="H275" t="s">
        <v>1251</v>
      </c>
      <c r="I275" t="s">
        <v>198</v>
      </c>
      <c r="J275" t="s">
        <v>761</v>
      </c>
    </row>
    <row r="276" spans="6:10">
      <c r="F276" s="70">
        <v>275</v>
      </c>
      <c r="G276" t="s">
        <v>198</v>
      </c>
      <c r="H276" t="s">
        <v>1252</v>
      </c>
      <c r="I276" t="s">
        <v>762</v>
      </c>
      <c r="J276" t="s">
        <v>763</v>
      </c>
    </row>
    <row r="277" spans="6:10">
      <c r="F277" s="70">
        <v>276</v>
      </c>
      <c r="G277" t="s">
        <v>198</v>
      </c>
      <c r="H277" t="s">
        <v>1253</v>
      </c>
      <c r="I277" t="s">
        <v>764</v>
      </c>
      <c r="J277" t="s">
        <v>765</v>
      </c>
    </row>
    <row r="278" spans="6:10">
      <c r="F278" s="70">
        <v>277</v>
      </c>
      <c r="G278" t="s">
        <v>198</v>
      </c>
      <c r="H278" t="s">
        <v>1254</v>
      </c>
      <c r="I278" t="s">
        <v>201</v>
      </c>
      <c r="J278" t="s">
        <v>766</v>
      </c>
    </row>
    <row r="279" spans="6:10">
      <c r="F279" s="70">
        <v>278</v>
      </c>
      <c r="G279" t="s">
        <v>198</v>
      </c>
      <c r="H279" t="s">
        <v>1255</v>
      </c>
      <c r="I279" t="s">
        <v>767</v>
      </c>
      <c r="J279" t="s">
        <v>768</v>
      </c>
    </row>
    <row r="280" spans="6:10">
      <c r="F280" s="70">
        <v>279</v>
      </c>
      <c r="G280" t="s">
        <v>198</v>
      </c>
      <c r="H280" t="s">
        <v>1256</v>
      </c>
      <c r="I280" t="s">
        <v>769</v>
      </c>
      <c r="J280" t="s">
        <v>770</v>
      </c>
    </row>
    <row r="281" spans="6:10">
      <c r="F281" s="70">
        <v>280</v>
      </c>
      <c r="G281" t="s">
        <v>198</v>
      </c>
      <c r="H281" t="s">
        <v>1257</v>
      </c>
      <c r="I281" t="s">
        <v>771</v>
      </c>
      <c r="J281" t="s">
        <v>772</v>
      </c>
    </row>
    <row r="282" spans="6:10">
      <c r="F282" s="70">
        <v>281</v>
      </c>
      <c r="G282" t="s">
        <v>773</v>
      </c>
      <c r="H282" t="s">
        <v>1258</v>
      </c>
      <c r="I282" t="s">
        <v>774</v>
      </c>
      <c r="J282" t="s">
        <v>775</v>
      </c>
    </row>
    <row r="283" spans="6:10">
      <c r="F283" s="70">
        <v>282</v>
      </c>
      <c r="G283" t="s">
        <v>773</v>
      </c>
      <c r="H283" t="s">
        <v>1259</v>
      </c>
      <c r="I283" t="s">
        <v>776</v>
      </c>
      <c r="J283" t="s">
        <v>777</v>
      </c>
    </row>
    <row r="284" spans="6:10">
      <c r="F284" s="70">
        <v>283</v>
      </c>
      <c r="G284" t="s">
        <v>773</v>
      </c>
      <c r="H284" t="s">
        <v>1260</v>
      </c>
      <c r="I284" t="s">
        <v>778</v>
      </c>
      <c r="J284" t="s">
        <v>779</v>
      </c>
    </row>
    <row r="285" spans="6:10">
      <c r="F285" s="70">
        <v>284</v>
      </c>
      <c r="G285" t="s">
        <v>773</v>
      </c>
      <c r="H285" t="s">
        <v>1261</v>
      </c>
      <c r="I285" t="s">
        <v>780</v>
      </c>
      <c r="J285" t="s">
        <v>781</v>
      </c>
    </row>
    <row r="286" spans="6:10">
      <c r="F286" s="70">
        <v>285</v>
      </c>
      <c r="G286" t="s">
        <v>773</v>
      </c>
      <c r="H286" t="s">
        <v>1262</v>
      </c>
      <c r="I286" t="s">
        <v>782</v>
      </c>
      <c r="J286" t="s">
        <v>783</v>
      </c>
    </row>
    <row r="287" spans="6:10">
      <c r="F287" s="70">
        <v>286</v>
      </c>
      <c r="G287" t="s">
        <v>773</v>
      </c>
      <c r="H287" t="s">
        <v>1263</v>
      </c>
      <c r="I287" t="s">
        <v>784</v>
      </c>
      <c r="J287" t="s">
        <v>785</v>
      </c>
    </row>
    <row r="288" spans="6:10">
      <c r="F288" s="70">
        <v>287</v>
      </c>
      <c r="G288" t="s">
        <v>773</v>
      </c>
      <c r="H288" t="s">
        <v>1264</v>
      </c>
      <c r="I288" t="s">
        <v>786</v>
      </c>
      <c r="J288" t="s">
        <v>787</v>
      </c>
    </row>
    <row r="289" spans="6:10">
      <c r="F289" s="70">
        <v>288</v>
      </c>
      <c r="G289" t="s">
        <v>773</v>
      </c>
      <c r="H289" t="s">
        <v>1265</v>
      </c>
      <c r="I289" t="s">
        <v>788</v>
      </c>
      <c r="J289" t="s">
        <v>789</v>
      </c>
    </row>
    <row r="290" spans="6:10">
      <c r="F290" s="70">
        <v>289</v>
      </c>
      <c r="G290" t="s">
        <v>773</v>
      </c>
      <c r="H290" t="s">
        <v>1266</v>
      </c>
      <c r="I290" t="s">
        <v>790</v>
      </c>
      <c r="J290" t="s">
        <v>791</v>
      </c>
    </row>
    <row r="291" spans="6:10">
      <c r="F291" s="70">
        <v>290</v>
      </c>
      <c r="G291" t="s">
        <v>773</v>
      </c>
      <c r="H291" t="s">
        <v>1267</v>
      </c>
      <c r="I291" t="s">
        <v>792</v>
      </c>
      <c r="J291" t="s">
        <v>793</v>
      </c>
    </row>
    <row r="292" spans="6:10">
      <c r="F292" s="70">
        <v>291</v>
      </c>
      <c r="G292" t="s">
        <v>773</v>
      </c>
      <c r="H292" t="s">
        <v>1268</v>
      </c>
      <c r="I292" t="s">
        <v>794</v>
      </c>
      <c r="J292" t="s">
        <v>795</v>
      </c>
    </row>
    <row r="293" spans="6:10">
      <c r="F293" s="70">
        <v>292</v>
      </c>
      <c r="G293" t="s">
        <v>773</v>
      </c>
      <c r="H293" t="s">
        <v>1269</v>
      </c>
      <c r="I293" t="s">
        <v>796</v>
      </c>
      <c r="J293" t="s">
        <v>797</v>
      </c>
    </row>
    <row r="294" spans="6:10">
      <c r="F294" s="70">
        <v>293</v>
      </c>
      <c r="G294" t="s">
        <v>773</v>
      </c>
      <c r="H294" t="s">
        <v>1270</v>
      </c>
      <c r="I294" t="s">
        <v>798</v>
      </c>
      <c r="J294" t="s">
        <v>799</v>
      </c>
    </row>
    <row r="295" spans="6:10">
      <c r="F295" s="70">
        <v>294</v>
      </c>
      <c r="G295" t="s">
        <v>800</v>
      </c>
      <c r="H295" t="s">
        <v>1271</v>
      </c>
      <c r="I295" t="s">
        <v>801</v>
      </c>
      <c r="J295" t="s">
        <v>802</v>
      </c>
    </row>
    <row r="296" spans="6:10">
      <c r="F296" s="70">
        <v>295</v>
      </c>
      <c r="G296" t="s">
        <v>800</v>
      </c>
      <c r="H296" t="s">
        <v>1272</v>
      </c>
      <c r="I296" t="s">
        <v>803</v>
      </c>
      <c r="J296" t="s">
        <v>804</v>
      </c>
    </row>
    <row r="297" spans="6:10">
      <c r="F297" s="70">
        <v>296</v>
      </c>
      <c r="G297" t="s">
        <v>800</v>
      </c>
      <c r="H297" t="s">
        <v>1273</v>
      </c>
      <c r="I297" t="s">
        <v>805</v>
      </c>
      <c r="J297" t="s">
        <v>806</v>
      </c>
    </row>
    <row r="298" spans="6:10">
      <c r="F298" s="70">
        <v>297</v>
      </c>
      <c r="G298" t="s">
        <v>800</v>
      </c>
      <c r="H298" t="s">
        <v>1274</v>
      </c>
      <c r="I298" t="s">
        <v>807</v>
      </c>
      <c r="J298" t="s">
        <v>808</v>
      </c>
    </row>
    <row r="299" spans="6:10">
      <c r="F299" s="70">
        <v>298</v>
      </c>
      <c r="G299" t="s">
        <v>800</v>
      </c>
      <c r="H299" t="s">
        <v>1275</v>
      </c>
      <c r="I299" t="s">
        <v>809</v>
      </c>
      <c r="J299" t="s">
        <v>810</v>
      </c>
    </row>
    <row r="300" spans="6:10">
      <c r="F300" s="70">
        <v>299</v>
      </c>
      <c r="G300" t="s">
        <v>800</v>
      </c>
      <c r="H300" t="s">
        <v>1276</v>
      </c>
      <c r="I300" t="s">
        <v>811</v>
      </c>
      <c r="J300" t="s">
        <v>812</v>
      </c>
    </row>
    <row r="301" spans="6:10">
      <c r="F301" s="70">
        <v>300</v>
      </c>
      <c r="G301" t="s">
        <v>800</v>
      </c>
      <c r="H301" t="s">
        <v>1277</v>
      </c>
      <c r="I301" t="s">
        <v>813</v>
      </c>
      <c r="J301" t="s">
        <v>814</v>
      </c>
    </row>
    <row r="302" spans="6:10">
      <c r="F302" s="70">
        <v>301</v>
      </c>
      <c r="G302" t="s">
        <v>800</v>
      </c>
      <c r="H302" t="s">
        <v>1278</v>
      </c>
      <c r="I302" t="s">
        <v>815</v>
      </c>
      <c r="J302" t="s">
        <v>816</v>
      </c>
    </row>
    <row r="303" spans="6:10">
      <c r="F303" s="70">
        <v>302</v>
      </c>
      <c r="G303" t="s">
        <v>800</v>
      </c>
      <c r="H303" t="s">
        <v>1279</v>
      </c>
      <c r="I303" t="s">
        <v>817</v>
      </c>
      <c r="J303" t="s">
        <v>818</v>
      </c>
    </row>
    <row r="304" spans="6:10">
      <c r="F304" s="70">
        <v>303</v>
      </c>
      <c r="G304" t="s">
        <v>800</v>
      </c>
      <c r="H304" t="s">
        <v>1280</v>
      </c>
      <c r="I304" t="s">
        <v>819</v>
      </c>
      <c r="J304" t="s">
        <v>820</v>
      </c>
    </row>
    <row r="305" spans="6:10">
      <c r="F305" s="70">
        <v>304</v>
      </c>
      <c r="G305" t="s">
        <v>800</v>
      </c>
      <c r="H305" t="s">
        <v>1281</v>
      </c>
      <c r="I305" t="s">
        <v>800</v>
      </c>
      <c r="J305" t="s">
        <v>821</v>
      </c>
    </row>
    <row r="306" spans="6:10">
      <c r="F306" s="70">
        <v>305</v>
      </c>
      <c r="G306" t="s">
        <v>800</v>
      </c>
      <c r="H306" t="s">
        <v>1282</v>
      </c>
      <c r="I306" t="s">
        <v>822</v>
      </c>
      <c r="J306" t="s">
        <v>823</v>
      </c>
    </row>
    <row r="307" spans="6:10">
      <c r="F307" s="70">
        <v>306</v>
      </c>
      <c r="G307" t="s">
        <v>800</v>
      </c>
      <c r="H307" t="s">
        <v>1283</v>
      </c>
      <c r="I307" t="s">
        <v>824</v>
      </c>
      <c r="J307" t="s">
        <v>825</v>
      </c>
    </row>
    <row r="308" spans="6:10">
      <c r="F308" s="70">
        <v>307</v>
      </c>
      <c r="G308" t="s">
        <v>800</v>
      </c>
      <c r="H308" t="s">
        <v>1284</v>
      </c>
      <c r="I308" t="s">
        <v>826</v>
      </c>
      <c r="J308" t="s">
        <v>827</v>
      </c>
    </row>
    <row r="309" spans="6:10">
      <c r="F309" s="70">
        <v>308</v>
      </c>
      <c r="G309" t="s">
        <v>800</v>
      </c>
      <c r="H309" t="s">
        <v>1285</v>
      </c>
      <c r="I309" t="s">
        <v>828</v>
      </c>
      <c r="J309" t="s">
        <v>829</v>
      </c>
    </row>
    <row r="310" spans="6:10">
      <c r="F310" s="70">
        <v>309</v>
      </c>
      <c r="G310" t="s">
        <v>800</v>
      </c>
      <c r="H310" t="s">
        <v>1286</v>
      </c>
      <c r="I310" t="s">
        <v>830</v>
      </c>
      <c r="J310" t="s">
        <v>831</v>
      </c>
    </row>
    <row r="311" spans="6:10">
      <c r="F311" s="70">
        <v>310</v>
      </c>
      <c r="G311" t="s">
        <v>800</v>
      </c>
      <c r="H311" t="s">
        <v>1287</v>
      </c>
      <c r="I311" t="s">
        <v>832</v>
      </c>
      <c r="J311" t="s">
        <v>833</v>
      </c>
    </row>
    <row r="312" spans="6:10">
      <c r="F312" s="70">
        <v>311</v>
      </c>
      <c r="G312" t="s">
        <v>834</v>
      </c>
      <c r="H312" t="s">
        <v>1288</v>
      </c>
      <c r="I312" t="s">
        <v>835</v>
      </c>
      <c r="J312" t="s">
        <v>836</v>
      </c>
    </row>
    <row r="313" spans="6:10">
      <c r="F313" s="70">
        <v>312</v>
      </c>
      <c r="G313" t="s">
        <v>834</v>
      </c>
      <c r="H313" t="s">
        <v>1289</v>
      </c>
      <c r="I313" t="s">
        <v>837</v>
      </c>
      <c r="J313" t="s">
        <v>838</v>
      </c>
    </row>
    <row r="314" spans="6:10">
      <c r="F314" s="70">
        <v>313</v>
      </c>
      <c r="G314" t="s">
        <v>834</v>
      </c>
      <c r="H314" t="s">
        <v>1290</v>
      </c>
      <c r="I314" t="s">
        <v>839</v>
      </c>
      <c r="J314" t="s">
        <v>840</v>
      </c>
    </row>
    <row r="315" spans="6:10">
      <c r="F315" s="70">
        <v>314</v>
      </c>
      <c r="G315" t="s">
        <v>834</v>
      </c>
      <c r="H315" t="s">
        <v>1291</v>
      </c>
      <c r="I315" t="s">
        <v>841</v>
      </c>
      <c r="J315" t="s">
        <v>842</v>
      </c>
    </row>
    <row r="316" spans="6:10">
      <c r="F316" s="70">
        <v>315</v>
      </c>
      <c r="G316" t="s">
        <v>834</v>
      </c>
      <c r="H316" t="s">
        <v>1292</v>
      </c>
      <c r="I316" t="s">
        <v>843</v>
      </c>
      <c r="J316" t="s">
        <v>844</v>
      </c>
    </row>
    <row r="317" spans="6:10">
      <c r="F317" s="70">
        <v>316</v>
      </c>
      <c r="G317" t="s">
        <v>834</v>
      </c>
      <c r="H317" t="s">
        <v>1293</v>
      </c>
      <c r="I317" t="s">
        <v>845</v>
      </c>
      <c r="J317" t="s">
        <v>846</v>
      </c>
    </row>
    <row r="318" spans="6:10">
      <c r="F318" s="70">
        <v>317</v>
      </c>
      <c r="G318" t="s">
        <v>834</v>
      </c>
      <c r="H318" t="s">
        <v>1294</v>
      </c>
      <c r="I318" t="s">
        <v>847</v>
      </c>
      <c r="J318" t="s">
        <v>848</v>
      </c>
    </row>
    <row r="319" spans="6:10">
      <c r="F319" s="70">
        <v>318</v>
      </c>
      <c r="G319" t="s">
        <v>834</v>
      </c>
      <c r="H319" t="s">
        <v>1295</v>
      </c>
      <c r="I319" t="s">
        <v>849</v>
      </c>
      <c r="J319" t="s">
        <v>850</v>
      </c>
    </row>
    <row r="320" spans="6:10">
      <c r="F320" s="70">
        <v>319</v>
      </c>
      <c r="G320" t="s">
        <v>834</v>
      </c>
      <c r="H320" t="s">
        <v>1296</v>
      </c>
      <c r="I320" t="s">
        <v>851</v>
      </c>
      <c r="J320" t="s">
        <v>852</v>
      </c>
    </row>
    <row r="321" spans="6:10">
      <c r="F321" s="70">
        <v>320</v>
      </c>
      <c r="G321" t="s">
        <v>834</v>
      </c>
      <c r="H321" t="s">
        <v>1297</v>
      </c>
      <c r="I321" t="s">
        <v>853</v>
      </c>
      <c r="J321" t="s">
        <v>854</v>
      </c>
    </row>
    <row r="322" spans="6:10">
      <c r="F322" s="70">
        <v>321</v>
      </c>
      <c r="G322" t="s">
        <v>834</v>
      </c>
      <c r="H322" t="s">
        <v>1298</v>
      </c>
      <c r="I322" t="s">
        <v>855</v>
      </c>
      <c r="J322" t="s">
        <v>856</v>
      </c>
    </row>
    <row r="323" spans="6:10">
      <c r="F323" s="70">
        <v>322</v>
      </c>
      <c r="G323" t="s">
        <v>834</v>
      </c>
      <c r="H323" t="s">
        <v>1299</v>
      </c>
      <c r="I323" t="s">
        <v>857</v>
      </c>
      <c r="J323" t="s">
        <v>858</v>
      </c>
    </row>
    <row r="324" spans="6:10">
      <c r="F324" s="70">
        <v>323</v>
      </c>
      <c r="G324" t="s">
        <v>834</v>
      </c>
      <c r="H324" t="s">
        <v>1300</v>
      </c>
      <c r="I324" t="s">
        <v>834</v>
      </c>
      <c r="J324" t="s">
        <v>859</v>
      </c>
    </row>
    <row r="325" spans="6:10">
      <c r="F325" s="70">
        <v>324</v>
      </c>
      <c r="G325" t="s">
        <v>860</v>
      </c>
      <c r="H325" t="s">
        <v>1301</v>
      </c>
      <c r="I325" t="s">
        <v>861</v>
      </c>
      <c r="J325" t="s">
        <v>862</v>
      </c>
    </row>
    <row r="326" spans="6:10">
      <c r="F326" s="70">
        <v>325</v>
      </c>
      <c r="G326" t="s">
        <v>860</v>
      </c>
      <c r="H326" t="s">
        <v>1302</v>
      </c>
      <c r="I326" t="s">
        <v>863</v>
      </c>
      <c r="J326" t="s">
        <v>864</v>
      </c>
    </row>
    <row r="327" spans="6:10">
      <c r="F327" s="70">
        <v>326</v>
      </c>
      <c r="G327" t="s">
        <v>860</v>
      </c>
      <c r="H327" t="s">
        <v>1303</v>
      </c>
      <c r="I327" t="s">
        <v>865</v>
      </c>
      <c r="J327" t="s">
        <v>866</v>
      </c>
    </row>
    <row r="328" spans="6:10">
      <c r="F328" s="70">
        <v>327</v>
      </c>
      <c r="G328" t="s">
        <v>860</v>
      </c>
      <c r="H328" t="s">
        <v>1304</v>
      </c>
      <c r="I328" t="s">
        <v>867</v>
      </c>
      <c r="J328" t="s">
        <v>868</v>
      </c>
    </row>
    <row r="329" spans="6:10">
      <c r="F329" s="70">
        <v>328</v>
      </c>
      <c r="G329" t="s">
        <v>860</v>
      </c>
      <c r="H329" t="s">
        <v>1305</v>
      </c>
      <c r="I329" t="s">
        <v>869</v>
      </c>
      <c r="J329" t="s">
        <v>870</v>
      </c>
    </row>
    <row r="330" spans="6:10">
      <c r="F330" s="70">
        <v>329</v>
      </c>
      <c r="G330" t="s">
        <v>860</v>
      </c>
      <c r="H330" t="s">
        <v>1306</v>
      </c>
      <c r="I330" t="s">
        <v>871</v>
      </c>
      <c r="J330" t="s">
        <v>872</v>
      </c>
    </row>
    <row r="331" spans="6:10">
      <c r="F331" s="70">
        <v>330</v>
      </c>
      <c r="G331" t="s">
        <v>860</v>
      </c>
      <c r="H331" t="s">
        <v>1307</v>
      </c>
      <c r="I331" t="s">
        <v>203</v>
      </c>
      <c r="J331" t="s">
        <v>873</v>
      </c>
    </row>
    <row r="332" spans="6:10">
      <c r="F332" s="70">
        <v>331</v>
      </c>
      <c r="G332" t="s">
        <v>860</v>
      </c>
      <c r="H332" t="s">
        <v>1308</v>
      </c>
      <c r="I332" t="s">
        <v>874</v>
      </c>
      <c r="J332" t="s">
        <v>875</v>
      </c>
    </row>
    <row r="333" spans="6:10">
      <c r="F333" s="70">
        <v>332</v>
      </c>
      <c r="G333" t="s">
        <v>860</v>
      </c>
      <c r="H333" t="s">
        <v>1309</v>
      </c>
      <c r="I333" t="s">
        <v>876</v>
      </c>
      <c r="J333" t="s">
        <v>877</v>
      </c>
    </row>
    <row r="334" spans="6:10">
      <c r="F334" s="70">
        <v>333</v>
      </c>
      <c r="G334" t="s">
        <v>878</v>
      </c>
      <c r="H334" t="s">
        <v>1310</v>
      </c>
      <c r="I334" t="s">
        <v>879</v>
      </c>
      <c r="J334" t="s">
        <v>880</v>
      </c>
    </row>
    <row r="335" spans="6:10">
      <c r="F335" s="70">
        <v>334</v>
      </c>
      <c r="G335" t="s">
        <v>878</v>
      </c>
      <c r="H335" t="s">
        <v>1311</v>
      </c>
      <c r="I335" t="s">
        <v>881</v>
      </c>
      <c r="J335" t="s">
        <v>882</v>
      </c>
    </row>
    <row r="336" spans="6:10">
      <c r="F336" s="70">
        <v>335</v>
      </c>
      <c r="G336" t="s">
        <v>878</v>
      </c>
      <c r="H336" t="s">
        <v>1312</v>
      </c>
      <c r="I336" t="s">
        <v>883</v>
      </c>
      <c r="J336" t="s">
        <v>884</v>
      </c>
    </row>
    <row r="337" spans="6:10">
      <c r="F337" s="70">
        <v>336</v>
      </c>
      <c r="G337" t="s">
        <v>878</v>
      </c>
      <c r="H337" t="s">
        <v>1313</v>
      </c>
      <c r="I337" t="s">
        <v>202</v>
      </c>
      <c r="J337" t="s">
        <v>885</v>
      </c>
    </row>
    <row r="338" spans="6:10">
      <c r="F338" s="70">
        <v>337</v>
      </c>
      <c r="G338" t="s">
        <v>878</v>
      </c>
      <c r="H338" t="s">
        <v>1314</v>
      </c>
      <c r="I338" t="s">
        <v>886</v>
      </c>
      <c r="J338" t="s">
        <v>887</v>
      </c>
    </row>
    <row r="339" spans="6:10">
      <c r="F339" s="70">
        <v>338</v>
      </c>
      <c r="G339" t="s">
        <v>878</v>
      </c>
      <c r="H339" t="s">
        <v>1315</v>
      </c>
      <c r="I339" t="s">
        <v>888</v>
      </c>
      <c r="J339" t="s">
        <v>889</v>
      </c>
    </row>
    <row r="340" spans="6:10">
      <c r="F340" s="70">
        <v>339</v>
      </c>
      <c r="G340" t="s">
        <v>878</v>
      </c>
      <c r="H340" t="s">
        <v>1316</v>
      </c>
      <c r="I340" t="s">
        <v>890</v>
      </c>
      <c r="J340" t="s">
        <v>891</v>
      </c>
    </row>
    <row r="341" spans="6:10">
      <c r="F341" s="70">
        <v>340</v>
      </c>
      <c r="G341" t="s">
        <v>878</v>
      </c>
      <c r="H341" t="s">
        <v>1317</v>
      </c>
      <c r="I341" t="s">
        <v>892</v>
      </c>
      <c r="J341" t="s">
        <v>893</v>
      </c>
    </row>
    <row r="342" spans="6:10">
      <c r="F342" s="70">
        <v>341</v>
      </c>
      <c r="G342" t="s">
        <v>878</v>
      </c>
      <c r="H342" t="s">
        <v>1318</v>
      </c>
      <c r="I342" t="s">
        <v>894</v>
      </c>
      <c r="J342" t="s">
        <v>895</v>
      </c>
    </row>
    <row r="343" spans="6:10">
      <c r="F343" s="70">
        <v>342</v>
      </c>
      <c r="G343" t="s">
        <v>878</v>
      </c>
      <c r="H343" t="s">
        <v>1319</v>
      </c>
      <c r="I343" t="s">
        <v>896</v>
      </c>
      <c r="J343" t="s">
        <v>897</v>
      </c>
    </row>
    <row r="344" spans="6:10">
      <c r="F344" s="70">
        <v>343</v>
      </c>
      <c r="G344" t="s">
        <v>878</v>
      </c>
      <c r="H344" t="s">
        <v>1320</v>
      </c>
      <c r="I344" t="s">
        <v>898</v>
      </c>
      <c r="J344" t="s">
        <v>899</v>
      </c>
    </row>
    <row r="345" spans="6:10">
      <c r="F345" s="70">
        <v>344</v>
      </c>
      <c r="G345" t="s">
        <v>878</v>
      </c>
      <c r="H345" t="s">
        <v>1321</v>
      </c>
      <c r="I345" t="s">
        <v>900</v>
      </c>
      <c r="J345" t="s">
        <v>901</v>
      </c>
    </row>
    <row r="346" spans="6:10">
      <c r="F346" s="70">
        <v>345</v>
      </c>
      <c r="G346" t="s">
        <v>878</v>
      </c>
      <c r="H346" t="s">
        <v>1322</v>
      </c>
      <c r="I346" t="s">
        <v>902</v>
      </c>
      <c r="J346" t="s">
        <v>903</v>
      </c>
    </row>
    <row r="347" spans="6:10">
      <c r="F347" s="70">
        <v>346</v>
      </c>
      <c r="G347" t="s">
        <v>878</v>
      </c>
      <c r="H347" t="s">
        <v>1323</v>
      </c>
      <c r="I347" t="s">
        <v>904</v>
      </c>
      <c r="J347" t="s">
        <v>905</v>
      </c>
    </row>
    <row r="348" spans="6:10">
      <c r="F348" s="70">
        <v>347</v>
      </c>
      <c r="G348" t="s">
        <v>878</v>
      </c>
      <c r="H348" t="s">
        <v>1324</v>
      </c>
      <c r="I348" t="s">
        <v>906</v>
      </c>
      <c r="J348" t="s">
        <v>907</v>
      </c>
    </row>
    <row r="349" spans="6:10">
      <c r="F349" s="70">
        <v>348</v>
      </c>
      <c r="G349" t="s">
        <v>878</v>
      </c>
      <c r="H349" t="s">
        <v>1325</v>
      </c>
      <c r="I349" t="s">
        <v>908</v>
      </c>
      <c r="J349" t="s">
        <v>909</v>
      </c>
    </row>
    <row r="350" spans="6:10">
      <c r="F350" s="70">
        <v>349</v>
      </c>
      <c r="G350" t="s">
        <v>910</v>
      </c>
      <c r="H350" t="s">
        <v>1326</v>
      </c>
      <c r="I350" t="s">
        <v>910</v>
      </c>
      <c r="J350" t="s">
        <v>911</v>
      </c>
    </row>
    <row r="351" spans="6:10">
      <c r="F351" s="70">
        <v>350</v>
      </c>
      <c r="G351" t="s">
        <v>910</v>
      </c>
      <c r="H351" t="s">
        <v>1327</v>
      </c>
      <c r="I351" t="s">
        <v>912</v>
      </c>
      <c r="J351" t="s">
        <v>913</v>
      </c>
    </row>
    <row r="352" spans="6:10">
      <c r="F352" s="70">
        <v>351</v>
      </c>
      <c r="G352" t="s">
        <v>910</v>
      </c>
      <c r="H352" t="s">
        <v>1328</v>
      </c>
      <c r="I352" t="s">
        <v>914</v>
      </c>
      <c r="J352" t="s">
        <v>915</v>
      </c>
    </row>
    <row r="353" spans="6:10">
      <c r="F353" s="70">
        <v>352</v>
      </c>
      <c r="G353" t="s">
        <v>910</v>
      </c>
      <c r="H353" t="s">
        <v>1329</v>
      </c>
      <c r="I353" t="s">
        <v>916</v>
      </c>
      <c r="J353" t="s">
        <v>917</v>
      </c>
    </row>
    <row r="354" spans="6:10">
      <c r="F354" s="70">
        <v>353</v>
      </c>
      <c r="G354" t="s">
        <v>910</v>
      </c>
      <c r="H354" t="s">
        <v>1330</v>
      </c>
      <c r="I354" t="s">
        <v>918</v>
      </c>
      <c r="J354" t="s">
        <v>919</v>
      </c>
    </row>
    <row r="355" spans="6:10">
      <c r="F355" s="70">
        <v>354</v>
      </c>
      <c r="G355" t="s">
        <v>910</v>
      </c>
      <c r="H355" t="s">
        <v>1331</v>
      </c>
      <c r="I355" t="s">
        <v>920</v>
      </c>
      <c r="J355" t="s">
        <v>921</v>
      </c>
    </row>
    <row r="356" spans="6:10">
      <c r="F356" s="70">
        <v>355</v>
      </c>
      <c r="G356" t="s">
        <v>910</v>
      </c>
      <c r="H356" t="s">
        <v>1332</v>
      </c>
      <c r="I356" t="s">
        <v>922</v>
      </c>
      <c r="J356" t="s">
        <v>923</v>
      </c>
    </row>
    <row r="357" spans="6:10">
      <c r="F357" s="70">
        <v>356</v>
      </c>
      <c r="G357" t="s">
        <v>910</v>
      </c>
      <c r="H357" t="s">
        <v>1333</v>
      </c>
      <c r="I357" t="s">
        <v>924</v>
      </c>
      <c r="J357" t="s">
        <v>925</v>
      </c>
    </row>
    <row r="358" spans="6:10">
      <c r="F358" s="70">
        <v>357</v>
      </c>
      <c r="G358" t="s">
        <v>910</v>
      </c>
      <c r="H358" t="s">
        <v>1334</v>
      </c>
      <c r="I358" t="s">
        <v>926</v>
      </c>
      <c r="J358" t="s">
        <v>927</v>
      </c>
    </row>
    <row r="359" spans="6:10">
      <c r="F359" s="70">
        <v>358</v>
      </c>
      <c r="G359" t="s">
        <v>910</v>
      </c>
      <c r="H359" t="s">
        <v>1335</v>
      </c>
      <c r="I359" t="s">
        <v>928</v>
      </c>
      <c r="J359" t="s">
        <v>929</v>
      </c>
    </row>
    <row r="360" spans="6:10">
      <c r="F360" s="70">
        <v>359</v>
      </c>
      <c r="G360" t="s">
        <v>910</v>
      </c>
      <c r="H360" t="s">
        <v>1336</v>
      </c>
      <c r="I360" t="s">
        <v>930</v>
      </c>
      <c r="J360" t="s">
        <v>931</v>
      </c>
    </row>
    <row r="361" spans="6:10">
      <c r="F361" s="70">
        <v>360</v>
      </c>
      <c r="G361" t="s">
        <v>910</v>
      </c>
      <c r="H361" t="s">
        <v>1337</v>
      </c>
      <c r="I361" t="s">
        <v>932</v>
      </c>
      <c r="J361" t="s">
        <v>933</v>
      </c>
    </row>
    <row r="362" spans="6:10">
      <c r="F362" s="70">
        <v>361</v>
      </c>
      <c r="G362" t="s">
        <v>910</v>
      </c>
      <c r="H362" t="s">
        <v>1338</v>
      </c>
      <c r="I362" t="s">
        <v>934</v>
      </c>
      <c r="J362" t="s">
        <v>935</v>
      </c>
    </row>
    <row r="363" spans="6:10">
      <c r="F363" s="70">
        <v>362</v>
      </c>
      <c r="G363" t="s">
        <v>910</v>
      </c>
      <c r="H363" t="s">
        <v>1339</v>
      </c>
      <c r="I363" t="s">
        <v>936</v>
      </c>
      <c r="J363" t="s">
        <v>937</v>
      </c>
    </row>
    <row r="364" spans="6:10">
      <c r="F364" s="70">
        <v>363</v>
      </c>
      <c r="G364" t="s">
        <v>910</v>
      </c>
      <c r="H364" t="s">
        <v>1340</v>
      </c>
      <c r="I364" t="s">
        <v>938</v>
      </c>
      <c r="J364" t="s">
        <v>939</v>
      </c>
    </row>
    <row r="365" spans="6:10">
      <c r="F365" s="70">
        <v>364</v>
      </c>
      <c r="G365" t="s">
        <v>910</v>
      </c>
      <c r="H365" t="s">
        <v>1341</v>
      </c>
      <c r="I365" t="s">
        <v>940</v>
      </c>
      <c r="J365" t="s">
        <v>941</v>
      </c>
    </row>
    <row r="366" spans="6:10">
      <c r="F366" s="70">
        <v>365</v>
      </c>
      <c r="G366" t="s">
        <v>910</v>
      </c>
      <c r="H366" t="s">
        <v>1342</v>
      </c>
      <c r="I366" t="s">
        <v>942</v>
      </c>
      <c r="J366" t="s">
        <v>943</v>
      </c>
    </row>
    <row r="367" spans="6:10">
      <c r="F367" s="70">
        <v>366</v>
      </c>
      <c r="G367" t="s">
        <v>944</v>
      </c>
      <c r="H367" t="s">
        <v>1343</v>
      </c>
      <c r="I367" t="s">
        <v>945</v>
      </c>
      <c r="J367" t="s">
        <v>946</v>
      </c>
    </row>
    <row r="368" spans="6:10">
      <c r="F368" s="70">
        <v>367</v>
      </c>
      <c r="G368" t="s">
        <v>944</v>
      </c>
      <c r="H368" t="s">
        <v>1344</v>
      </c>
      <c r="I368" t="s">
        <v>947</v>
      </c>
      <c r="J368" t="s">
        <v>948</v>
      </c>
    </row>
    <row r="369" spans="6:10">
      <c r="F369" s="70">
        <v>368</v>
      </c>
      <c r="G369" t="s">
        <v>944</v>
      </c>
      <c r="H369" t="s">
        <v>1345</v>
      </c>
      <c r="I369" t="s">
        <v>949</v>
      </c>
      <c r="J369" t="s">
        <v>950</v>
      </c>
    </row>
    <row r="370" spans="6:10">
      <c r="F370" s="70">
        <v>369</v>
      </c>
      <c r="G370" t="s">
        <v>944</v>
      </c>
      <c r="H370" t="s">
        <v>1346</v>
      </c>
      <c r="I370" t="s">
        <v>951</v>
      </c>
      <c r="J370" t="s">
        <v>952</v>
      </c>
    </row>
    <row r="371" spans="6:10">
      <c r="F371" s="70">
        <v>370</v>
      </c>
      <c r="G371" t="s">
        <v>944</v>
      </c>
      <c r="H371" t="s">
        <v>1347</v>
      </c>
      <c r="I371" t="s">
        <v>953</v>
      </c>
      <c r="J371" t="s">
        <v>954</v>
      </c>
    </row>
    <row r="372" spans="6:10">
      <c r="F372" s="70">
        <v>371</v>
      </c>
      <c r="G372" t="s">
        <v>944</v>
      </c>
      <c r="H372" t="s">
        <v>1348</v>
      </c>
      <c r="I372" t="s">
        <v>955</v>
      </c>
      <c r="J372" t="s">
        <v>956</v>
      </c>
    </row>
    <row r="373" spans="6:10">
      <c r="F373" s="70">
        <v>372</v>
      </c>
      <c r="G373" t="s">
        <v>944</v>
      </c>
      <c r="H373" t="s">
        <v>1349</v>
      </c>
      <c r="I373" t="s">
        <v>957</v>
      </c>
      <c r="J373" t="s">
        <v>958</v>
      </c>
    </row>
    <row r="374" spans="6:10">
      <c r="F374" s="70">
        <v>373</v>
      </c>
      <c r="G374" t="s">
        <v>944</v>
      </c>
      <c r="H374" t="s">
        <v>1350</v>
      </c>
      <c r="I374" t="s">
        <v>959</v>
      </c>
      <c r="J374" t="s">
        <v>960</v>
      </c>
    </row>
    <row r="375" spans="6:10">
      <c r="F375" s="70">
        <v>374</v>
      </c>
      <c r="G375" t="s">
        <v>944</v>
      </c>
      <c r="H375" t="s">
        <v>1351</v>
      </c>
      <c r="I375" t="s">
        <v>961</v>
      </c>
      <c r="J375" t="s">
        <v>962</v>
      </c>
    </row>
    <row r="376" spans="6:10">
      <c r="F376" s="70">
        <v>375</v>
      </c>
      <c r="G376" t="s">
        <v>944</v>
      </c>
      <c r="H376" t="s">
        <v>1352</v>
      </c>
      <c r="I376" t="s">
        <v>963</v>
      </c>
      <c r="J376" t="s">
        <v>964</v>
      </c>
    </row>
    <row r="377" spans="6:10">
      <c r="F377" s="70">
        <v>376</v>
      </c>
      <c r="G377" t="s">
        <v>944</v>
      </c>
      <c r="H377" t="s">
        <v>1353</v>
      </c>
      <c r="I377" t="s">
        <v>965</v>
      </c>
      <c r="J377" t="s">
        <v>966</v>
      </c>
    </row>
    <row r="378" spans="6:10">
      <c r="F378" s="70">
        <v>377</v>
      </c>
      <c r="G378" t="s">
        <v>944</v>
      </c>
      <c r="H378" t="s">
        <v>1354</v>
      </c>
      <c r="I378" t="s">
        <v>967</v>
      </c>
      <c r="J378" t="s">
        <v>968</v>
      </c>
    </row>
    <row r="379" spans="6:10">
      <c r="F379" s="70">
        <v>378</v>
      </c>
      <c r="G379" t="s">
        <v>944</v>
      </c>
      <c r="H379" t="s">
        <v>1355</v>
      </c>
      <c r="I379" t="s">
        <v>969</v>
      </c>
      <c r="J379" t="s">
        <v>970</v>
      </c>
    </row>
    <row r="380" spans="6:10">
      <c r="F380" s="70">
        <v>379</v>
      </c>
      <c r="G380" t="s">
        <v>944</v>
      </c>
      <c r="H380" t="s">
        <v>1356</v>
      </c>
      <c r="I380" t="s">
        <v>971</v>
      </c>
      <c r="J380" t="s">
        <v>972</v>
      </c>
    </row>
    <row r="381" spans="6:10">
      <c r="F381" s="70">
        <v>380</v>
      </c>
      <c r="G381" t="s">
        <v>944</v>
      </c>
      <c r="H381" t="s">
        <v>1357</v>
      </c>
      <c r="I381" t="s">
        <v>973</v>
      </c>
      <c r="J381" t="s">
        <v>974</v>
      </c>
    </row>
    <row r="382" spans="6:10">
      <c r="F382" s="70">
        <v>381</v>
      </c>
      <c r="G382" t="s">
        <v>944</v>
      </c>
      <c r="H382" t="s">
        <v>1358</v>
      </c>
      <c r="I382" t="s">
        <v>975</v>
      </c>
      <c r="J382" t="s">
        <v>976</v>
      </c>
    </row>
    <row r="383" spans="6:10">
      <c r="F383" s="70">
        <v>382</v>
      </c>
      <c r="G383" t="s">
        <v>944</v>
      </c>
      <c r="H383" t="s">
        <v>1359</v>
      </c>
      <c r="I383" t="s">
        <v>977</v>
      </c>
      <c r="J383" t="s">
        <v>978</v>
      </c>
    </row>
    <row r="384" spans="6:10">
      <c r="F384" s="70">
        <v>383</v>
      </c>
      <c r="G384" t="s">
        <v>944</v>
      </c>
      <c r="H384" t="s">
        <v>1360</v>
      </c>
      <c r="I384" t="s">
        <v>979</v>
      </c>
      <c r="J384" t="s">
        <v>980</v>
      </c>
    </row>
    <row r="385" spans="6:10">
      <c r="F385" s="70">
        <v>384</v>
      </c>
      <c r="G385" t="s">
        <v>944</v>
      </c>
      <c r="H385" t="s">
        <v>1361</v>
      </c>
      <c r="I385" t="s">
        <v>981</v>
      </c>
      <c r="J385" t="s">
        <v>982</v>
      </c>
    </row>
    <row r="386" spans="6:10">
      <c r="F386" s="70">
        <v>385</v>
      </c>
      <c r="G386" t="s">
        <v>944</v>
      </c>
      <c r="H386" t="s">
        <v>1362</v>
      </c>
      <c r="I386" t="s">
        <v>983</v>
      </c>
      <c r="J386" t="s">
        <v>984</v>
      </c>
    </row>
    <row r="387" spans="6:10">
      <c r="F387" s="70">
        <v>386</v>
      </c>
      <c r="G387" t="s">
        <v>985</v>
      </c>
      <c r="H387" t="s">
        <v>1363</v>
      </c>
      <c r="I387" t="s">
        <v>986</v>
      </c>
      <c r="J387" t="s">
        <v>987</v>
      </c>
    </row>
    <row r="388" spans="6:10">
      <c r="F388" s="70">
        <v>387</v>
      </c>
      <c r="G388" t="s">
        <v>985</v>
      </c>
      <c r="H388" t="s">
        <v>1364</v>
      </c>
      <c r="I388" t="s">
        <v>988</v>
      </c>
      <c r="J388" t="s">
        <v>989</v>
      </c>
    </row>
    <row r="389" spans="6:10">
      <c r="F389" s="70">
        <v>388</v>
      </c>
      <c r="G389" t="s">
        <v>985</v>
      </c>
      <c r="H389" t="s">
        <v>1365</v>
      </c>
      <c r="I389" t="s">
        <v>985</v>
      </c>
      <c r="J389" t="s">
        <v>990</v>
      </c>
    </row>
    <row r="390" spans="6:10">
      <c r="F390" s="70">
        <v>389</v>
      </c>
      <c r="G390" t="s">
        <v>985</v>
      </c>
      <c r="H390" t="s">
        <v>1366</v>
      </c>
      <c r="I390" t="s">
        <v>991</v>
      </c>
      <c r="J390" t="s">
        <v>992</v>
      </c>
    </row>
    <row r="391" spans="6:10">
      <c r="F391" s="70">
        <v>390</v>
      </c>
      <c r="G391" t="s">
        <v>985</v>
      </c>
      <c r="H391" t="s">
        <v>1367</v>
      </c>
      <c r="I391" t="s">
        <v>993</v>
      </c>
      <c r="J391" t="s">
        <v>994</v>
      </c>
    </row>
    <row r="392" spans="6:10">
      <c r="F392" s="70">
        <v>391</v>
      </c>
      <c r="G392" t="s">
        <v>985</v>
      </c>
      <c r="H392" t="s">
        <v>1368</v>
      </c>
      <c r="I392" t="s">
        <v>995</v>
      </c>
      <c r="J392" t="s">
        <v>996</v>
      </c>
    </row>
    <row r="393" spans="6:10">
      <c r="F393" s="70">
        <v>392</v>
      </c>
      <c r="G393" t="s">
        <v>985</v>
      </c>
      <c r="H393" t="s">
        <v>1369</v>
      </c>
      <c r="I393" t="s">
        <v>997</v>
      </c>
      <c r="J393" t="s">
        <v>998</v>
      </c>
    </row>
    <row r="394" spans="6:10">
      <c r="F394" s="70">
        <v>393</v>
      </c>
      <c r="G394" t="s">
        <v>985</v>
      </c>
      <c r="H394" t="s">
        <v>1370</v>
      </c>
      <c r="I394" t="s">
        <v>999</v>
      </c>
      <c r="J394" t="s">
        <v>1000</v>
      </c>
    </row>
    <row r="395" spans="6:10">
      <c r="F395" s="70">
        <v>394</v>
      </c>
      <c r="G395" t="s">
        <v>985</v>
      </c>
      <c r="H395" t="s">
        <v>1371</v>
      </c>
      <c r="I395" t="s">
        <v>1001</v>
      </c>
      <c r="J395" t="s">
        <v>1002</v>
      </c>
    </row>
    <row r="396" spans="6:10">
      <c r="F396" s="70">
        <v>395</v>
      </c>
      <c r="G396" t="s">
        <v>985</v>
      </c>
      <c r="H396" t="s">
        <v>1372</v>
      </c>
      <c r="I396" t="s">
        <v>1003</v>
      </c>
      <c r="J396" t="s">
        <v>1004</v>
      </c>
    </row>
    <row r="397" spans="6:10">
      <c r="F397" s="70">
        <v>396</v>
      </c>
      <c r="G397" t="s">
        <v>985</v>
      </c>
      <c r="H397" t="s">
        <v>1373</v>
      </c>
      <c r="I397" t="s">
        <v>1005</v>
      </c>
      <c r="J397" t="s">
        <v>1006</v>
      </c>
    </row>
    <row r="398" spans="6:10">
      <c r="F398" s="70">
        <v>397</v>
      </c>
      <c r="G398" t="s">
        <v>985</v>
      </c>
      <c r="H398" t="s">
        <v>1374</v>
      </c>
      <c r="I398" t="s">
        <v>1007</v>
      </c>
      <c r="J398" t="s">
        <v>1008</v>
      </c>
    </row>
    <row r="399" spans="6:10">
      <c r="F399" s="70">
        <v>398</v>
      </c>
      <c r="G399" t="s">
        <v>985</v>
      </c>
      <c r="H399" t="s">
        <v>1375</v>
      </c>
      <c r="I399" t="s">
        <v>1009</v>
      </c>
      <c r="J399" t="s">
        <v>1010</v>
      </c>
    </row>
    <row r="400" spans="6:10">
      <c r="F400" s="70">
        <v>399</v>
      </c>
      <c r="G400" t="s">
        <v>985</v>
      </c>
      <c r="H400" t="s">
        <v>1376</v>
      </c>
      <c r="I400" t="s">
        <v>1011</v>
      </c>
      <c r="J400" t="s">
        <v>1012</v>
      </c>
    </row>
    <row r="401" spans="6:10">
      <c r="F401" s="70">
        <v>400</v>
      </c>
      <c r="G401" t="s">
        <v>985</v>
      </c>
      <c r="H401" t="s">
        <v>1377</v>
      </c>
      <c r="I401" t="s">
        <v>1013</v>
      </c>
      <c r="J401" t="s">
        <v>1014</v>
      </c>
    </row>
    <row r="402" spans="6:10">
      <c r="F402" s="70">
        <v>401</v>
      </c>
      <c r="G402" t="s">
        <v>985</v>
      </c>
      <c r="H402" t="s">
        <v>1378</v>
      </c>
      <c r="I402" t="s">
        <v>1015</v>
      </c>
      <c r="J402" t="s">
        <v>1016</v>
      </c>
    </row>
    <row r="403" spans="6:10">
      <c r="F403" s="70">
        <v>402</v>
      </c>
      <c r="G403" t="s">
        <v>985</v>
      </c>
      <c r="H403" t="s">
        <v>1379</v>
      </c>
      <c r="I403" t="s">
        <v>1017</v>
      </c>
      <c r="J403" t="s">
        <v>1018</v>
      </c>
    </row>
    <row r="404" spans="6:10">
      <c r="F404" s="70">
        <v>403</v>
      </c>
      <c r="G404" t="s">
        <v>985</v>
      </c>
      <c r="H404" t="s">
        <v>1380</v>
      </c>
      <c r="I404" t="s">
        <v>1019</v>
      </c>
      <c r="J404" t="s">
        <v>1020</v>
      </c>
    </row>
    <row r="405" spans="6:10">
      <c r="F405" s="70">
        <v>404</v>
      </c>
      <c r="G405" t="s">
        <v>985</v>
      </c>
      <c r="H405" t="s">
        <v>1381</v>
      </c>
      <c r="I405" t="s">
        <v>1021</v>
      </c>
      <c r="J405" t="s">
        <v>1022</v>
      </c>
    </row>
    <row r="406" spans="6:10">
      <c r="F406" s="70">
        <v>405</v>
      </c>
      <c r="G406" t="s">
        <v>985</v>
      </c>
      <c r="H406" t="s">
        <v>1382</v>
      </c>
      <c r="I406" t="s">
        <v>1023</v>
      </c>
      <c r="J406" t="s">
        <v>1024</v>
      </c>
    </row>
    <row r="407" spans="6:10">
      <c r="F407" s="70">
        <v>406</v>
      </c>
      <c r="G407" t="s">
        <v>985</v>
      </c>
      <c r="H407" t="s">
        <v>1383</v>
      </c>
      <c r="I407" t="s">
        <v>1025</v>
      </c>
      <c r="J407" t="s">
        <v>1026</v>
      </c>
    </row>
  </sheetData>
  <autoFilter ref="F1:J1" xr:uid="{13CAA8D5-F5D5-4125-8BBB-12AC84FC9FD7}"/>
  <phoneticPr fontId="1"/>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AFB8-3F7A-40AA-ACC2-B3F91013AF3A}">
  <dimension ref="A1:J58"/>
  <sheetViews>
    <sheetView workbookViewId="0">
      <pane ySplit="1" topLeftCell="A2" activePane="bottomLeft" state="frozen"/>
      <selection pane="bottomLeft" sqref="A1:I1"/>
    </sheetView>
  </sheetViews>
  <sheetFormatPr defaultColWidth="9.125" defaultRowHeight="13.5"/>
  <cols>
    <col min="1" max="1" width="11.875" style="156" customWidth="1"/>
    <col min="2" max="199" width="9.125" style="156"/>
    <col min="200" max="200" width="11.875" style="156" customWidth="1"/>
    <col min="201" max="209" width="9.125" style="156"/>
    <col min="210" max="210" width="2.375" style="156" customWidth="1"/>
    <col min="211" max="211" width="11.875" style="156" customWidth="1"/>
    <col min="212" max="220" width="9.125" style="156"/>
    <col min="221" max="221" width="2.375" style="156" customWidth="1"/>
    <col min="222" max="222" width="11.875" style="156" customWidth="1"/>
    <col min="223" max="231" width="9.125" style="156"/>
    <col min="232" max="232" width="3.25" style="156" customWidth="1"/>
    <col min="233" max="233" width="11.875" style="156" customWidth="1"/>
    <col min="234" max="242" width="9.125" style="156"/>
    <col min="243" max="243" width="3.25" style="156" customWidth="1"/>
    <col min="244" max="244" width="11.875" style="156" customWidth="1"/>
    <col min="245" max="455" width="9.125" style="156"/>
    <col min="456" max="456" width="11.875" style="156" customWidth="1"/>
    <col min="457" max="465" width="9.125" style="156"/>
    <col min="466" max="466" width="2.375" style="156" customWidth="1"/>
    <col min="467" max="467" width="11.875" style="156" customWidth="1"/>
    <col min="468" max="476" width="9.125" style="156"/>
    <col min="477" max="477" width="2.375" style="156" customWidth="1"/>
    <col min="478" max="478" width="11.875" style="156" customWidth="1"/>
    <col min="479" max="487" width="9.125" style="156"/>
    <col min="488" max="488" width="3.25" style="156" customWidth="1"/>
    <col min="489" max="489" width="11.875" style="156" customWidth="1"/>
    <col min="490" max="498" width="9.125" style="156"/>
    <col min="499" max="499" width="3.25" style="156" customWidth="1"/>
    <col min="500" max="500" width="11.875" style="156" customWidth="1"/>
    <col min="501" max="711" width="9.125" style="156"/>
    <col min="712" max="712" width="11.875" style="156" customWidth="1"/>
    <col min="713" max="721" width="9.125" style="156"/>
    <col min="722" max="722" width="2.375" style="156" customWidth="1"/>
    <col min="723" max="723" width="11.875" style="156" customWidth="1"/>
    <col min="724" max="732" width="9.125" style="156"/>
    <col min="733" max="733" width="2.375" style="156" customWidth="1"/>
    <col min="734" max="734" width="11.875" style="156" customWidth="1"/>
    <col min="735" max="743" width="9.125" style="156"/>
    <col min="744" max="744" width="3.25" style="156" customWidth="1"/>
    <col min="745" max="745" width="11.875" style="156" customWidth="1"/>
    <col min="746" max="754" width="9.125" style="156"/>
    <col min="755" max="755" width="3.25" style="156" customWidth="1"/>
    <col min="756" max="756" width="11.875" style="156" customWidth="1"/>
    <col min="757" max="967" width="9.125" style="156"/>
    <col min="968" max="968" width="11.875" style="156" customWidth="1"/>
    <col min="969" max="977" width="9.125" style="156"/>
    <col min="978" max="978" width="2.375" style="156" customWidth="1"/>
    <col min="979" max="979" width="11.875" style="156" customWidth="1"/>
    <col min="980" max="988" width="9.125" style="156"/>
    <col min="989" max="989" width="2.375" style="156" customWidth="1"/>
    <col min="990" max="990" width="11.875" style="156" customWidth="1"/>
    <col min="991" max="999" width="9.125" style="156"/>
    <col min="1000" max="1000" width="3.25" style="156" customWidth="1"/>
    <col min="1001" max="1001" width="11.875" style="156" customWidth="1"/>
    <col min="1002" max="1010" width="9.125" style="156"/>
    <col min="1011" max="1011" width="3.25" style="156" customWidth="1"/>
    <col min="1012" max="1012" width="11.875" style="156" customWidth="1"/>
    <col min="1013" max="1223" width="9.125" style="156"/>
    <col min="1224" max="1224" width="11.875" style="156" customWidth="1"/>
    <col min="1225" max="1233" width="9.125" style="156"/>
    <col min="1234" max="1234" width="2.375" style="156" customWidth="1"/>
    <col min="1235" max="1235" width="11.875" style="156" customWidth="1"/>
    <col min="1236" max="1244" width="9.125" style="156"/>
    <col min="1245" max="1245" width="2.375" style="156" customWidth="1"/>
    <col min="1246" max="1246" width="11.875" style="156" customWidth="1"/>
    <col min="1247" max="1255" width="9.125" style="156"/>
    <col min="1256" max="1256" width="3.25" style="156" customWidth="1"/>
    <col min="1257" max="1257" width="11.875" style="156" customWidth="1"/>
    <col min="1258" max="1266" width="9.125" style="156"/>
    <col min="1267" max="1267" width="3.25" style="156" customWidth="1"/>
    <col min="1268" max="1268" width="11.875" style="156" customWidth="1"/>
    <col min="1269" max="1479" width="9.125" style="156"/>
    <col min="1480" max="1480" width="11.875" style="156" customWidth="1"/>
    <col min="1481" max="1489" width="9.125" style="156"/>
    <col min="1490" max="1490" width="2.375" style="156" customWidth="1"/>
    <col min="1491" max="1491" width="11.875" style="156" customWidth="1"/>
    <col min="1492" max="1500" width="9.125" style="156"/>
    <col min="1501" max="1501" width="2.375" style="156" customWidth="1"/>
    <col min="1502" max="1502" width="11.875" style="156" customWidth="1"/>
    <col min="1503" max="1511" width="9.125" style="156"/>
    <col min="1512" max="1512" width="3.25" style="156" customWidth="1"/>
    <col min="1513" max="1513" width="11.875" style="156" customWidth="1"/>
    <col min="1514" max="1522" width="9.125" style="156"/>
    <col min="1523" max="1523" width="3.25" style="156" customWidth="1"/>
    <col min="1524" max="1524" width="11.875" style="156" customWidth="1"/>
    <col min="1525" max="1735" width="9.125" style="156"/>
    <col min="1736" max="1736" width="11.875" style="156" customWidth="1"/>
    <col min="1737" max="1745" width="9.125" style="156"/>
    <col min="1746" max="1746" width="2.375" style="156" customWidth="1"/>
    <col min="1747" max="1747" width="11.875" style="156" customWidth="1"/>
    <col min="1748" max="1756" width="9.125" style="156"/>
    <col min="1757" max="1757" width="2.375" style="156" customWidth="1"/>
    <col min="1758" max="1758" width="11.875" style="156" customWidth="1"/>
    <col min="1759" max="1767" width="9.125" style="156"/>
    <col min="1768" max="1768" width="3.25" style="156" customWidth="1"/>
    <col min="1769" max="1769" width="11.875" style="156" customWidth="1"/>
    <col min="1770" max="1778" width="9.125" style="156"/>
    <col min="1779" max="1779" width="3.25" style="156" customWidth="1"/>
    <col min="1780" max="1780" width="11.875" style="156" customWidth="1"/>
    <col min="1781" max="1991" width="9.125" style="156"/>
    <col min="1992" max="1992" width="11.875" style="156" customWidth="1"/>
    <col min="1993" max="2001" width="9.125" style="156"/>
    <col min="2002" max="2002" width="2.375" style="156" customWidth="1"/>
    <col min="2003" max="2003" width="11.875" style="156" customWidth="1"/>
    <col min="2004" max="2012" width="9.125" style="156"/>
    <col min="2013" max="2013" width="2.375" style="156" customWidth="1"/>
    <col min="2014" max="2014" width="11.875" style="156" customWidth="1"/>
    <col min="2015" max="2023" width="9.125" style="156"/>
    <col min="2024" max="2024" width="3.25" style="156" customWidth="1"/>
    <col min="2025" max="2025" width="11.875" style="156" customWidth="1"/>
    <col min="2026" max="2034" width="9.125" style="156"/>
    <col min="2035" max="2035" width="3.25" style="156" customWidth="1"/>
    <col min="2036" max="2036" width="11.875" style="156" customWidth="1"/>
    <col min="2037" max="2247" width="9.125" style="156"/>
    <col min="2248" max="2248" width="11.875" style="156" customWidth="1"/>
    <col min="2249" max="2257" width="9.125" style="156"/>
    <col min="2258" max="2258" width="2.375" style="156" customWidth="1"/>
    <col min="2259" max="2259" width="11.875" style="156" customWidth="1"/>
    <col min="2260" max="2268" width="9.125" style="156"/>
    <col min="2269" max="2269" width="2.375" style="156" customWidth="1"/>
    <col min="2270" max="2270" width="11.875" style="156" customWidth="1"/>
    <col min="2271" max="2279" width="9.125" style="156"/>
    <col min="2280" max="2280" width="3.25" style="156" customWidth="1"/>
    <col min="2281" max="2281" width="11.875" style="156" customWidth="1"/>
    <col min="2282" max="2290" width="9.125" style="156"/>
    <col min="2291" max="2291" width="3.25" style="156" customWidth="1"/>
    <col min="2292" max="2292" width="11.875" style="156" customWidth="1"/>
    <col min="2293" max="2503" width="9.125" style="156"/>
    <col min="2504" max="2504" width="11.875" style="156" customWidth="1"/>
    <col min="2505" max="2513" width="9.125" style="156"/>
    <col min="2514" max="2514" width="2.375" style="156" customWidth="1"/>
    <col min="2515" max="2515" width="11.875" style="156" customWidth="1"/>
    <col min="2516" max="2524" width="9.125" style="156"/>
    <col min="2525" max="2525" width="2.375" style="156" customWidth="1"/>
    <col min="2526" max="2526" width="11.875" style="156" customWidth="1"/>
    <col min="2527" max="2535" width="9.125" style="156"/>
    <col min="2536" max="2536" width="3.25" style="156" customWidth="1"/>
    <col min="2537" max="2537" width="11.875" style="156" customWidth="1"/>
    <col min="2538" max="2546" width="9.125" style="156"/>
    <col min="2547" max="2547" width="3.25" style="156" customWidth="1"/>
    <col min="2548" max="2548" width="11.875" style="156" customWidth="1"/>
    <col min="2549" max="2759" width="9.125" style="156"/>
    <col min="2760" max="2760" width="11.875" style="156" customWidth="1"/>
    <col min="2761" max="2769" width="9.125" style="156"/>
    <col min="2770" max="2770" width="2.375" style="156" customWidth="1"/>
    <col min="2771" max="2771" width="11.875" style="156" customWidth="1"/>
    <col min="2772" max="2780" width="9.125" style="156"/>
    <col min="2781" max="2781" width="2.375" style="156" customWidth="1"/>
    <col min="2782" max="2782" width="11.875" style="156" customWidth="1"/>
    <col min="2783" max="2791" width="9.125" style="156"/>
    <col min="2792" max="2792" width="3.25" style="156" customWidth="1"/>
    <col min="2793" max="2793" width="11.875" style="156" customWidth="1"/>
    <col min="2794" max="2802" width="9.125" style="156"/>
    <col min="2803" max="2803" width="3.25" style="156" customWidth="1"/>
    <col min="2804" max="2804" width="11.875" style="156" customWidth="1"/>
    <col min="2805" max="3015" width="9.125" style="156"/>
    <col min="3016" max="3016" width="11.875" style="156" customWidth="1"/>
    <col min="3017" max="3025" width="9.125" style="156"/>
    <col min="3026" max="3026" width="2.375" style="156" customWidth="1"/>
    <col min="3027" max="3027" width="11.875" style="156" customWidth="1"/>
    <col min="3028" max="3036" width="9.125" style="156"/>
    <col min="3037" max="3037" width="2.375" style="156" customWidth="1"/>
    <col min="3038" max="3038" width="11.875" style="156" customWidth="1"/>
    <col min="3039" max="3047" width="9.125" style="156"/>
    <col min="3048" max="3048" width="3.25" style="156" customWidth="1"/>
    <col min="3049" max="3049" width="11.875" style="156" customWidth="1"/>
    <col min="3050" max="3058" width="9.125" style="156"/>
    <col min="3059" max="3059" width="3.25" style="156" customWidth="1"/>
    <col min="3060" max="3060" width="11.875" style="156" customWidth="1"/>
    <col min="3061" max="3271" width="9.125" style="156"/>
    <col min="3272" max="3272" width="11.875" style="156" customWidth="1"/>
    <col min="3273" max="3281" width="9.125" style="156"/>
    <col min="3282" max="3282" width="2.375" style="156" customWidth="1"/>
    <col min="3283" max="3283" width="11.875" style="156" customWidth="1"/>
    <col min="3284" max="3292" width="9.125" style="156"/>
    <col min="3293" max="3293" width="2.375" style="156" customWidth="1"/>
    <col min="3294" max="3294" width="11.875" style="156" customWidth="1"/>
    <col min="3295" max="3303" width="9.125" style="156"/>
    <col min="3304" max="3304" width="3.25" style="156" customWidth="1"/>
    <col min="3305" max="3305" width="11.875" style="156" customWidth="1"/>
    <col min="3306" max="3314" width="9.125" style="156"/>
    <col min="3315" max="3315" width="3.25" style="156" customWidth="1"/>
    <col min="3316" max="3316" width="11.875" style="156" customWidth="1"/>
    <col min="3317" max="3527" width="9.125" style="156"/>
    <col min="3528" max="3528" width="11.875" style="156" customWidth="1"/>
    <col min="3529" max="3537" width="9.125" style="156"/>
    <col min="3538" max="3538" width="2.375" style="156" customWidth="1"/>
    <col min="3539" max="3539" width="11.875" style="156" customWidth="1"/>
    <col min="3540" max="3548" width="9.125" style="156"/>
    <col min="3549" max="3549" width="2.375" style="156" customWidth="1"/>
    <col min="3550" max="3550" width="11.875" style="156" customWidth="1"/>
    <col min="3551" max="3559" width="9.125" style="156"/>
    <col min="3560" max="3560" width="3.25" style="156" customWidth="1"/>
    <col min="3561" max="3561" width="11.875" style="156" customWidth="1"/>
    <col min="3562" max="3570" width="9.125" style="156"/>
    <col min="3571" max="3571" width="3.25" style="156" customWidth="1"/>
    <col min="3572" max="3572" width="11.875" style="156" customWidth="1"/>
    <col min="3573" max="3783" width="9.125" style="156"/>
    <col min="3784" max="3784" width="11.875" style="156" customWidth="1"/>
    <col min="3785" max="3793" width="9.125" style="156"/>
    <col min="3794" max="3794" width="2.375" style="156" customWidth="1"/>
    <col min="3795" max="3795" width="11.875" style="156" customWidth="1"/>
    <col min="3796" max="3804" width="9.125" style="156"/>
    <col min="3805" max="3805" width="2.375" style="156" customWidth="1"/>
    <col min="3806" max="3806" width="11.875" style="156" customWidth="1"/>
    <col min="3807" max="3815" width="9.125" style="156"/>
    <col min="3816" max="3816" width="3.25" style="156" customWidth="1"/>
    <col min="3817" max="3817" width="11.875" style="156" customWidth="1"/>
    <col min="3818" max="3826" width="9.125" style="156"/>
    <col min="3827" max="3827" width="3.25" style="156" customWidth="1"/>
    <col min="3828" max="3828" width="11.875" style="156" customWidth="1"/>
    <col min="3829" max="4039" width="9.125" style="156"/>
    <col min="4040" max="4040" width="11.875" style="156" customWidth="1"/>
    <col min="4041" max="4049" width="9.125" style="156"/>
    <col min="4050" max="4050" width="2.375" style="156" customWidth="1"/>
    <col min="4051" max="4051" width="11.875" style="156" customWidth="1"/>
    <col min="4052" max="4060" width="9.125" style="156"/>
    <col min="4061" max="4061" width="2.375" style="156" customWidth="1"/>
    <col min="4062" max="4062" width="11.875" style="156" customWidth="1"/>
    <col min="4063" max="4071" width="9.125" style="156"/>
    <col min="4072" max="4072" width="3.25" style="156" customWidth="1"/>
    <col min="4073" max="4073" width="11.875" style="156" customWidth="1"/>
    <col min="4074" max="4082" width="9.125" style="156"/>
    <col min="4083" max="4083" width="3.25" style="156" customWidth="1"/>
    <col min="4084" max="4084" width="11.875" style="156" customWidth="1"/>
    <col min="4085" max="4295" width="9.125" style="156"/>
    <col min="4296" max="4296" width="11.875" style="156" customWidth="1"/>
    <col min="4297" max="4305" width="9.125" style="156"/>
    <col min="4306" max="4306" width="2.375" style="156" customWidth="1"/>
    <col min="4307" max="4307" width="11.875" style="156" customWidth="1"/>
    <col min="4308" max="4316" width="9.125" style="156"/>
    <col min="4317" max="4317" width="2.375" style="156" customWidth="1"/>
    <col min="4318" max="4318" width="11.875" style="156" customWidth="1"/>
    <col min="4319" max="4327" width="9.125" style="156"/>
    <col min="4328" max="4328" width="3.25" style="156" customWidth="1"/>
    <col min="4329" max="4329" width="11.875" style="156" customWidth="1"/>
    <col min="4330" max="4338" width="9.125" style="156"/>
    <col min="4339" max="4339" width="3.25" style="156" customWidth="1"/>
    <col min="4340" max="4340" width="11.875" style="156" customWidth="1"/>
    <col min="4341" max="4551" width="9.125" style="156"/>
    <col min="4552" max="4552" width="11.875" style="156" customWidth="1"/>
    <col min="4553" max="4561" width="9.125" style="156"/>
    <col min="4562" max="4562" width="2.375" style="156" customWidth="1"/>
    <col min="4563" max="4563" width="11.875" style="156" customWidth="1"/>
    <col min="4564" max="4572" width="9.125" style="156"/>
    <col min="4573" max="4573" width="2.375" style="156" customWidth="1"/>
    <col min="4574" max="4574" width="11.875" style="156" customWidth="1"/>
    <col min="4575" max="4583" width="9.125" style="156"/>
    <col min="4584" max="4584" width="3.25" style="156" customWidth="1"/>
    <col min="4585" max="4585" width="11.875" style="156" customWidth="1"/>
    <col min="4586" max="4594" width="9.125" style="156"/>
    <col min="4595" max="4595" width="3.25" style="156" customWidth="1"/>
    <col min="4596" max="4596" width="11.875" style="156" customWidth="1"/>
    <col min="4597" max="4807" width="9.125" style="156"/>
    <col min="4808" max="4808" width="11.875" style="156" customWidth="1"/>
    <col min="4809" max="4817" width="9.125" style="156"/>
    <col min="4818" max="4818" width="2.375" style="156" customWidth="1"/>
    <col min="4819" max="4819" width="11.875" style="156" customWidth="1"/>
    <col min="4820" max="4828" width="9.125" style="156"/>
    <col min="4829" max="4829" width="2.375" style="156" customWidth="1"/>
    <col min="4830" max="4830" width="11.875" style="156" customWidth="1"/>
    <col min="4831" max="4839" width="9.125" style="156"/>
    <col min="4840" max="4840" width="3.25" style="156" customWidth="1"/>
    <col min="4841" max="4841" width="11.875" style="156" customWidth="1"/>
    <col min="4842" max="4850" width="9.125" style="156"/>
    <col min="4851" max="4851" width="3.25" style="156" customWidth="1"/>
    <col min="4852" max="4852" width="11.875" style="156" customWidth="1"/>
    <col min="4853" max="5063" width="9.125" style="156"/>
    <col min="5064" max="5064" width="11.875" style="156" customWidth="1"/>
    <col min="5065" max="5073" width="9.125" style="156"/>
    <col min="5074" max="5074" width="2.375" style="156" customWidth="1"/>
    <col min="5075" max="5075" width="11.875" style="156" customWidth="1"/>
    <col min="5076" max="5084" width="9.125" style="156"/>
    <col min="5085" max="5085" width="2.375" style="156" customWidth="1"/>
    <col min="5086" max="5086" width="11.875" style="156" customWidth="1"/>
    <col min="5087" max="5095" width="9.125" style="156"/>
    <col min="5096" max="5096" width="3.25" style="156" customWidth="1"/>
    <col min="5097" max="5097" width="11.875" style="156" customWidth="1"/>
    <col min="5098" max="5106" width="9.125" style="156"/>
    <col min="5107" max="5107" width="3.25" style="156" customWidth="1"/>
    <col min="5108" max="5108" width="11.875" style="156" customWidth="1"/>
    <col min="5109" max="5319" width="9.125" style="156"/>
    <col min="5320" max="5320" width="11.875" style="156" customWidth="1"/>
    <col min="5321" max="5329" width="9.125" style="156"/>
    <col min="5330" max="5330" width="2.375" style="156" customWidth="1"/>
    <col min="5331" max="5331" width="11.875" style="156" customWidth="1"/>
    <col min="5332" max="5340" width="9.125" style="156"/>
    <col min="5341" max="5341" width="2.375" style="156" customWidth="1"/>
    <col min="5342" max="5342" width="11.875" style="156" customWidth="1"/>
    <col min="5343" max="5351" width="9.125" style="156"/>
    <col min="5352" max="5352" width="3.25" style="156" customWidth="1"/>
    <col min="5353" max="5353" width="11.875" style="156" customWidth="1"/>
    <col min="5354" max="5362" width="9.125" style="156"/>
    <col min="5363" max="5363" width="3.25" style="156" customWidth="1"/>
    <col min="5364" max="5364" width="11.875" style="156" customWidth="1"/>
    <col min="5365" max="5575" width="9.125" style="156"/>
    <col min="5576" max="5576" width="11.875" style="156" customWidth="1"/>
    <col min="5577" max="5585" width="9.125" style="156"/>
    <col min="5586" max="5586" width="2.375" style="156" customWidth="1"/>
    <col min="5587" max="5587" width="11.875" style="156" customWidth="1"/>
    <col min="5588" max="5596" width="9.125" style="156"/>
    <col min="5597" max="5597" width="2.375" style="156" customWidth="1"/>
    <col min="5598" max="5598" width="11.875" style="156" customWidth="1"/>
    <col min="5599" max="5607" width="9.125" style="156"/>
    <col min="5608" max="5608" width="3.25" style="156" customWidth="1"/>
    <col min="5609" max="5609" width="11.875" style="156" customWidth="1"/>
    <col min="5610" max="5618" width="9.125" style="156"/>
    <col min="5619" max="5619" width="3.25" style="156" customWidth="1"/>
    <col min="5620" max="5620" width="11.875" style="156" customWidth="1"/>
    <col min="5621" max="5831" width="9.125" style="156"/>
    <col min="5832" max="5832" width="11.875" style="156" customWidth="1"/>
    <col min="5833" max="5841" width="9.125" style="156"/>
    <col min="5842" max="5842" width="2.375" style="156" customWidth="1"/>
    <col min="5843" max="5843" width="11.875" style="156" customWidth="1"/>
    <col min="5844" max="5852" width="9.125" style="156"/>
    <col min="5853" max="5853" width="2.375" style="156" customWidth="1"/>
    <col min="5854" max="5854" width="11.875" style="156" customWidth="1"/>
    <col min="5855" max="5863" width="9.125" style="156"/>
    <col min="5864" max="5864" width="3.25" style="156" customWidth="1"/>
    <col min="5865" max="5865" width="11.875" style="156" customWidth="1"/>
    <col min="5866" max="5874" width="9.125" style="156"/>
    <col min="5875" max="5875" width="3.25" style="156" customWidth="1"/>
    <col min="5876" max="5876" width="11.875" style="156" customWidth="1"/>
    <col min="5877" max="6087" width="9.125" style="156"/>
    <col min="6088" max="6088" width="11.875" style="156" customWidth="1"/>
    <col min="6089" max="6097" width="9.125" style="156"/>
    <col min="6098" max="6098" width="2.375" style="156" customWidth="1"/>
    <col min="6099" max="6099" width="11.875" style="156" customWidth="1"/>
    <col min="6100" max="6108" width="9.125" style="156"/>
    <col min="6109" max="6109" width="2.375" style="156" customWidth="1"/>
    <col min="6110" max="6110" width="11.875" style="156" customWidth="1"/>
    <col min="6111" max="6119" width="9.125" style="156"/>
    <col min="6120" max="6120" width="3.25" style="156" customWidth="1"/>
    <col min="6121" max="6121" width="11.875" style="156" customWidth="1"/>
    <col min="6122" max="6130" width="9.125" style="156"/>
    <col min="6131" max="6131" width="3.25" style="156" customWidth="1"/>
    <col min="6132" max="6132" width="11.875" style="156" customWidth="1"/>
    <col min="6133" max="6343" width="9.125" style="156"/>
    <col min="6344" max="6344" width="11.875" style="156" customWidth="1"/>
    <col min="6345" max="6353" width="9.125" style="156"/>
    <col min="6354" max="6354" width="2.375" style="156" customWidth="1"/>
    <col min="6355" max="6355" width="11.875" style="156" customWidth="1"/>
    <col min="6356" max="6364" width="9.125" style="156"/>
    <col min="6365" max="6365" width="2.375" style="156" customWidth="1"/>
    <col min="6366" max="6366" width="11.875" style="156" customWidth="1"/>
    <col min="6367" max="6375" width="9.125" style="156"/>
    <col min="6376" max="6376" width="3.25" style="156" customWidth="1"/>
    <col min="6377" max="6377" width="11.875" style="156" customWidth="1"/>
    <col min="6378" max="6386" width="9.125" style="156"/>
    <col min="6387" max="6387" width="3.25" style="156" customWidth="1"/>
    <col min="6388" max="6388" width="11.875" style="156" customWidth="1"/>
    <col min="6389" max="6599" width="9.125" style="156"/>
    <col min="6600" max="6600" width="11.875" style="156" customWidth="1"/>
    <col min="6601" max="6609" width="9.125" style="156"/>
    <col min="6610" max="6610" width="2.375" style="156" customWidth="1"/>
    <col min="6611" max="6611" width="11.875" style="156" customWidth="1"/>
    <col min="6612" max="6620" width="9.125" style="156"/>
    <col min="6621" max="6621" width="2.375" style="156" customWidth="1"/>
    <col min="6622" max="6622" width="11.875" style="156" customWidth="1"/>
    <col min="6623" max="6631" width="9.125" style="156"/>
    <col min="6632" max="6632" width="3.25" style="156" customWidth="1"/>
    <col min="6633" max="6633" width="11.875" style="156" customWidth="1"/>
    <col min="6634" max="6642" width="9.125" style="156"/>
    <col min="6643" max="6643" width="3.25" style="156" customWidth="1"/>
    <col min="6644" max="6644" width="11.875" style="156" customWidth="1"/>
    <col min="6645" max="6855" width="9.125" style="156"/>
    <col min="6856" max="6856" width="11.875" style="156" customWidth="1"/>
    <col min="6857" max="6865" width="9.125" style="156"/>
    <col min="6866" max="6866" width="2.375" style="156" customWidth="1"/>
    <col min="6867" max="6867" width="11.875" style="156" customWidth="1"/>
    <col min="6868" max="6876" width="9.125" style="156"/>
    <col min="6877" max="6877" width="2.375" style="156" customWidth="1"/>
    <col min="6878" max="6878" width="11.875" style="156" customWidth="1"/>
    <col min="6879" max="6887" width="9.125" style="156"/>
    <col min="6888" max="6888" width="3.25" style="156" customWidth="1"/>
    <col min="6889" max="6889" width="11.875" style="156" customWidth="1"/>
    <col min="6890" max="6898" width="9.125" style="156"/>
    <col min="6899" max="6899" width="3.25" style="156" customWidth="1"/>
    <col min="6900" max="6900" width="11.875" style="156" customWidth="1"/>
    <col min="6901" max="7111" width="9.125" style="156"/>
    <col min="7112" max="7112" width="11.875" style="156" customWidth="1"/>
    <col min="7113" max="7121" width="9.125" style="156"/>
    <col min="7122" max="7122" width="2.375" style="156" customWidth="1"/>
    <col min="7123" max="7123" width="11.875" style="156" customWidth="1"/>
    <col min="7124" max="7132" width="9.125" style="156"/>
    <col min="7133" max="7133" width="2.375" style="156" customWidth="1"/>
    <col min="7134" max="7134" width="11.875" style="156" customWidth="1"/>
    <col min="7135" max="7143" width="9.125" style="156"/>
    <col min="7144" max="7144" width="3.25" style="156" customWidth="1"/>
    <col min="7145" max="7145" width="11.875" style="156" customWidth="1"/>
    <col min="7146" max="7154" width="9.125" style="156"/>
    <col min="7155" max="7155" width="3.25" style="156" customWidth="1"/>
    <col min="7156" max="7156" width="11.875" style="156" customWidth="1"/>
    <col min="7157" max="7367" width="9.125" style="156"/>
    <col min="7368" max="7368" width="11.875" style="156" customWidth="1"/>
    <col min="7369" max="7377" width="9.125" style="156"/>
    <col min="7378" max="7378" width="2.375" style="156" customWidth="1"/>
    <col min="7379" max="7379" width="11.875" style="156" customWidth="1"/>
    <col min="7380" max="7388" width="9.125" style="156"/>
    <col min="7389" max="7389" width="2.375" style="156" customWidth="1"/>
    <col min="7390" max="7390" width="11.875" style="156" customWidth="1"/>
    <col min="7391" max="7399" width="9.125" style="156"/>
    <col min="7400" max="7400" width="3.25" style="156" customWidth="1"/>
    <col min="7401" max="7401" width="11.875" style="156" customWidth="1"/>
    <col min="7402" max="7410" width="9.125" style="156"/>
    <col min="7411" max="7411" width="3.25" style="156" customWidth="1"/>
    <col min="7412" max="7412" width="11.875" style="156" customWidth="1"/>
    <col min="7413" max="7623" width="9.125" style="156"/>
    <col min="7624" max="7624" width="11.875" style="156" customWidth="1"/>
    <col min="7625" max="7633" width="9.125" style="156"/>
    <col min="7634" max="7634" width="2.375" style="156" customWidth="1"/>
    <col min="7635" max="7635" width="11.875" style="156" customWidth="1"/>
    <col min="7636" max="7644" width="9.125" style="156"/>
    <col min="7645" max="7645" width="2.375" style="156" customWidth="1"/>
    <col min="7646" max="7646" width="11.875" style="156" customWidth="1"/>
    <col min="7647" max="7655" width="9.125" style="156"/>
    <col min="7656" max="7656" width="3.25" style="156" customWidth="1"/>
    <col min="7657" max="7657" width="11.875" style="156" customWidth="1"/>
    <col min="7658" max="7666" width="9.125" style="156"/>
    <col min="7667" max="7667" width="3.25" style="156" customWidth="1"/>
    <col min="7668" max="7668" width="11.875" style="156" customWidth="1"/>
    <col min="7669" max="7879" width="9.125" style="156"/>
    <col min="7880" max="7880" width="11.875" style="156" customWidth="1"/>
    <col min="7881" max="7889" width="9.125" style="156"/>
    <col min="7890" max="7890" width="2.375" style="156" customWidth="1"/>
    <col min="7891" max="7891" width="11.875" style="156" customWidth="1"/>
    <col min="7892" max="7900" width="9.125" style="156"/>
    <col min="7901" max="7901" width="2.375" style="156" customWidth="1"/>
    <col min="7902" max="7902" width="11.875" style="156" customWidth="1"/>
    <col min="7903" max="7911" width="9.125" style="156"/>
    <col min="7912" max="7912" width="3.25" style="156" customWidth="1"/>
    <col min="7913" max="7913" width="11.875" style="156" customWidth="1"/>
    <col min="7914" max="7922" width="9.125" style="156"/>
    <col min="7923" max="7923" width="3.25" style="156" customWidth="1"/>
    <col min="7924" max="7924" width="11.875" style="156" customWidth="1"/>
    <col min="7925" max="8135" width="9.125" style="156"/>
    <col min="8136" max="8136" width="11.875" style="156" customWidth="1"/>
    <col min="8137" max="8145" width="9.125" style="156"/>
    <col min="8146" max="8146" width="2.375" style="156" customWidth="1"/>
    <col min="8147" max="8147" width="11.875" style="156" customWidth="1"/>
    <col min="8148" max="8156" width="9.125" style="156"/>
    <col min="8157" max="8157" width="2.375" style="156" customWidth="1"/>
    <col min="8158" max="8158" width="11.875" style="156" customWidth="1"/>
    <col min="8159" max="8167" width="9.125" style="156"/>
    <col min="8168" max="8168" width="3.25" style="156" customWidth="1"/>
    <col min="8169" max="8169" width="11.875" style="156" customWidth="1"/>
    <col min="8170" max="8178" width="9.125" style="156"/>
    <col min="8179" max="8179" width="3.25" style="156" customWidth="1"/>
    <col min="8180" max="8180" width="11.875" style="156" customWidth="1"/>
    <col min="8181" max="8391" width="9.125" style="156"/>
    <col min="8392" max="8392" width="11.875" style="156" customWidth="1"/>
    <col min="8393" max="8401" width="9.125" style="156"/>
    <col min="8402" max="8402" width="2.375" style="156" customWidth="1"/>
    <col min="8403" max="8403" width="11.875" style="156" customWidth="1"/>
    <col min="8404" max="8412" width="9.125" style="156"/>
    <col min="8413" max="8413" width="2.375" style="156" customWidth="1"/>
    <col min="8414" max="8414" width="11.875" style="156" customWidth="1"/>
    <col min="8415" max="8423" width="9.125" style="156"/>
    <col min="8424" max="8424" width="3.25" style="156" customWidth="1"/>
    <col min="8425" max="8425" width="11.875" style="156" customWidth="1"/>
    <col min="8426" max="8434" width="9.125" style="156"/>
    <col min="8435" max="8435" width="3.25" style="156" customWidth="1"/>
    <col min="8436" max="8436" width="11.875" style="156" customWidth="1"/>
    <col min="8437" max="8647" width="9.125" style="156"/>
    <col min="8648" max="8648" width="11.875" style="156" customWidth="1"/>
    <col min="8649" max="8657" width="9.125" style="156"/>
    <col min="8658" max="8658" width="2.375" style="156" customWidth="1"/>
    <col min="8659" max="8659" width="11.875" style="156" customWidth="1"/>
    <col min="8660" max="8668" width="9.125" style="156"/>
    <col min="8669" max="8669" width="2.375" style="156" customWidth="1"/>
    <col min="8670" max="8670" width="11.875" style="156" customWidth="1"/>
    <col min="8671" max="8679" width="9.125" style="156"/>
    <col min="8680" max="8680" width="3.25" style="156" customWidth="1"/>
    <col min="8681" max="8681" width="11.875" style="156" customWidth="1"/>
    <col min="8682" max="8690" width="9.125" style="156"/>
    <col min="8691" max="8691" width="3.25" style="156" customWidth="1"/>
    <col min="8692" max="8692" width="11.875" style="156" customWidth="1"/>
    <col min="8693" max="8903" width="9.125" style="156"/>
    <col min="8904" max="8904" width="11.875" style="156" customWidth="1"/>
    <col min="8905" max="8913" width="9.125" style="156"/>
    <col min="8914" max="8914" width="2.375" style="156" customWidth="1"/>
    <col min="8915" max="8915" width="11.875" style="156" customWidth="1"/>
    <col min="8916" max="8924" width="9.125" style="156"/>
    <col min="8925" max="8925" width="2.375" style="156" customWidth="1"/>
    <col min="8926" max="8926" width="11.875" style="156" customWidth="1"/>
    <col min="8927" max="8935" width="9.125" style="156"/>
    <col min="8936" max="8936" width="3.25" style="156" customWidth="1"/>
    <col min="8937" max="8937" width="11.875" style="156" customWidth="1"/>
    <col min="8938" max="8946" width="9.125" style="156"/>
    <col min="8947" max="8947" width="3.25" style="156" customWidth="1"/>
    <col min="8948" max="8948" width="11.875" style="156" customWidth="1"/>
    <col min="8949" max="9159" width="9.125" style="156"/>
    <col min="9160" max="9160" width="11.875" style="156" customWidth="1"/>
    <col min="9161" max="9169" width="9.125" style="156"/>
    <col min="9170" max="9170" width="2.375" style="156" customWidth="1"/>
    <col min="9171" max="9171" width="11.875" style="156" customWidth="1"/>
    <col min="9172" max="9180" width="9.125" style="156"/>
    <col min="9181" max="9181" width="2.375" style="156" customWidth="1"/>
    <col min="9182" max="9182" width="11.875" style="156" customWidth="1"/>
    <col min="9183" max="9191" width="9.125" style="156"/>
    <col min="9192" max="9192" width="3.25" style="156" customWidth="1"/>
    <col min="9193" max="9193" width="11.875" style="156" customWidth="1"/>
    <col min="9194" max="9202" width="9.125" style="156"/>
    <col min="9203" max="9203" width="3.25" style="156" customWidth="1"/>
    <col min="9204" max="9204" width="11.875" style="156" customWidth="1"/>
    <col min="9205" max="9415" width="9.125" style="156"/>
    <col min="9416" max="9416" width="11.875" style="156" customWidth="1"/>
    <col min="9417" max="9425" width="9.125" style="156"/>
    <col min="9426" max="9426" width="2.375" style="156" customWidth="1"/>
    <col min="9427" max="9427" width="11.875" style="156" customWidth="1"/>
    <col min="9428" max="9436" width="9.125" style="156"/>
    <col min="9437" max="9437" width="2.375" style="156" customWidth="1"/>
    <col min="9438" max="9438" width="11.875" style="156" customWidth="1"/>
    <col min="9439" max="9447" width="9.125" style="156"/>
    <col min="9448" max="9448" width="3.25" style="156" customWidth="1"/>
    <col min="9449" max="9449" width="11.875" style="156" customWidth="1"/>
    <col min="9450" max="9458" width="9.125" style="156"/>
    <col min="9459" max="9459" width="3.25" style="156" customWidth="1"/>
    <col min="9460" max="9460" width="11.875" style="156" customWidth="1"/>
    <col min="9461" max="9671" width="9.125" style="156"/>
    <col min="9672" max="9672" width="11.875" style="156" customWidth="1"/>
    <col min="9673" max="9681" width="9.125" style="156"/>
    <col min="9682" max="9682" width="2.375" style="156" customWidth="1"/>
    <col min="9683" max="9683" width="11.875" style="156" customWidth="1"/>
    <col min="9684" max="9692" width="9.125" style="156"/>
    <col min="9693" max="9693" width="2.375" style="156" customWidth="1"/>
    <col min="9694" max="9694" width="11.875" style="156" customWidth="1"/>
    <col min="9695" max="9703" width="9.125" style="156"/>
    <col min="9704" max="9704" width="3.25" style="156" customWidth="1"/>
    <col min="9705" max="9705" width="11.875" style="156" customWidth="1"/>
    <col min="9706" max="9714" width="9.125" style="156"/>
    <col min="9715" max="9715" width="3.25" style="156" customWidth="1"/>
    <col min="9716" max="9716" width="11.875" style="156" customWidth="1"/>
    <col min="9717" max="9927" width="9.125" style="156"/>
    <col min="9928" max="9928" width="11.875" style="156" customWidth="1"/>
    <col min="9929" max="9937" width="9.125" style="156"/>
    <col min="9938" max="9938" width="2.375" style="156" customWidth="1"/>
    <col min="9939" max="9939" width="11.875" style="156" customWidth="1"/>
    <col min="9940" max="9948" width="9.125" style="156"/>
    <col min="9949" max="9949" width="2.375" style="156" customWidth="1"/>
    <col min="9950" max="9950" width="11.875" style="156" customWidth="1"/>
    <col min="9951" max="9959" width="9.125" style="156"/>
    <col min="9960" max="9960" width="3.25" style="156" customWidth="1"/>
    <col min="9961" max="9961" width="11.875" style="156" customWidth="1"/>
    <col min="9962" max="9970" width="9.125" style="156"/>
    <col min="9971" max="9971" width="3.25" style="156" customWidth="1"/>
    <col min="9972" max="9972" width="11.875" style="156" customWidth="1"/>
    <col min="9973" max="10183" width="9.125" style="156"/>
    <col min="10184" max="10184" width="11.875" style="156" customWidth="1"/>
    <col min="10185" max="10193" width="9.125" style="156"/>
    <col min="10194" max="10194" width="2.375" style="156" customWidth="1"/>
    <col min="10195" max="10195" width="11.875" style="156" customWidth="1"/>
    <col min="10196" max="10204" width="9.125" style="156"/>
    <col min="10205" max="10205" width="2.375" style="156" customWidth="1"/>
    <col min="10206" max="10206" width="11.875" style="156" customWidth="1"/>
    <col min="10207" max="10215" width="9.125" style="156"/>
    <col min="10216" max="10216" width="3.25" style="156" customWidth="1"/>
    <col min="10217" max="10217" width="11.875" style="156" customWidth="1"/>
    <col min="10218" max="10226" width="9.125" style="156"/>
    <col min="10227" max="10227" width="3.25" style="156" customWidth="1"/>
    <col min="10228" max="10228" width="11.875" style="156" customWidth="1"/>
    <col min="10229" max="10439" width="9.125" style="156"/>
    <col min="10440" max="10440" width="11.875" style="156" customWidth="1"/>
    <col min="10441" max="10449" width="9.125" style="156"/>
    <col min="10450" max="10450" width="2.375" style="156" customWidth="1"/>
    <col min="10451" max="10451" width="11.875" style="156" customWidth="1"/>
    <col min="10452" max="10460" width="9.125" style="156"/>
    <col min="10461" max="10461" width="2.375" style="156" customWidth="1"/>
    <col min="10462" max="10462" width="11.875" style="156" customWidth="1"/>
    <col min="10463" max="10471" width="9.125" style="156"/>
    <col min="10472" max="10472" width="3.25" style="156" customWidth="1"/>
    <col min="10473" max="10473" width="11.875" style="156" customWidth="1"/>
    <col min="10474" max="10482" width="9.125" style="156"/>
    <col min="10483" max="10483" width="3.25" style="156" customWidth="1"/>
    <col min="10484" max="10484" width="11.875" style="156" customWidth="1"/>
    <col min="10485" max="10695" width="9.125" style="156"/>
    <col min="10696" max="10696" width="11.875" style="156" customWidth="1"/>
    <col min="10697" max="10705" width="9.125" style="156"/>
    <col min="10706" max="10706" width="2.375" style="156" customWidth="1"/>
    <col min="10707" max="10707" width="11.875" style="156" customWidth="1"/>
    <col min="10708" max="10716" width="9.125" style="156"/>
    <col min="10717" max="10717" width="2.375" style="156" customWidth="1"/>
    <col min="10718" max="10718" width="11.875" style="156" customWidth="1"/>
    <col min="10719" max="10727" width="9.125" style="156"/>
    <col min="10728" max="10728" width="3.25" style="156" customWidth="1"/>
    <col min="10729" max="10729" width="11.875" style="156" customWidth="1"/>
    <col min="10730" max="10738" width="9.125" style="156"/>
    <col min="10739" max="10739" width="3.25" style="156" customWidth="1"/>
    <col min="10740" max="10740" width="11.875" style="156" customWidth="1"/>
    <col min="10741" max="10951" width="9.125" style="156"/>
    <col min="10952" max="10952" width="11.875" style="156" customWidth="1"/>
    <col min="10953" max="10961" width="9.125" style="156"/>
    <col min="10962" max="10962" width="2.375" style="156" customWidth="1"/>
    <col min="10963" max="10963" width="11.875" style="156" customWidth="1"/>
    <col min="10964" max="10972" width="9.125" style="156"/>
    <col min="10973" max="10973" width="2.375" style="156" customWidth="1"/>
    <col min="10974" max="10974" width="11.875" style="156" customWidth="1"/>
    <col min="10975" max="10983" width="9.125" style="156"/>
    <col min="10984" max="10984" width="3.25" style="156" customWidth="1"/>
    <col min="10985" max="10985" width="11.875" style="156" customWidth="1"/>
    <col min="10986" max="10994" width="9.125" style="156"/>
    <col min="10995" max="10995" width="3.25" style="156" customWidth="1"/>
    <col min="10996" max="10996" width="11.875" style="156" customWidth="1"/>
    <col min="10997" max="11207" width="9.125" style="156"/>
    <col min="11208" max="11208" width="11.875" style="156" customWidth="1"/>
    <col min="11209" max="11217" width="9.125" style="156"/>
    <col min="11218" max="11218" width="2.375" style="156" customWidth="1"/>
    <col min="11219" max="11219" width="11.875" style="156" customWidth="1"/>
    <col min="11220" max="11228" width="9.125" style="156"/>
    <col min="11229" max="11229" width="2.375" style="156" customWidth="1"/>
    <col min="11230" max="11230" width="11.875" style="156" customWidth="1"/>
    <col min="11231" max="11239" width="9.125" style="156"/>
    <col min="11240" max="11240" width="3.25" style="156" customWidth="1"/>
    <col min="11241" max="11241" width="11.875" style="156" customWidth="1"/>
    <col min="11242" max="11250" width="9.125" style="156"/>
    <col min="11251" max="11251" width="3.25" style="156" customWidth="1"/>
    <col min="11252" max="11252" width="11.875" style="156" customWidth="1"/>
    <col min="11253" max="11463" width="9.125" style="156"/>
    <col min="11464" max="11464" width="11.875" style="156" customWidth="1"/>
    <col min="11465" max="11473" width="9.125" style="156"/>
    <col min="11474" max="11474" width="2.375" style="156" customWidth="1"/>
    <col min="11475" max="11475" width="11.875" style="156" customWidth="1"/>
    <col min="11476" max="11484" width="9.125" style="156"/>
    <col min="11485" max="11485" width="2.375" style="156" customWidth="1"/>
    <col min="11486" max="11486" width="11.875" style="156" customWidth="1"/>
    <col min="11487" max="11495" width="9.125" style="156"/>
    <col min="11496" max="11496" width="3.25" style="156" customWidth="1"/>
    <col min="11497" max="11497" width="11.875" style="156" customWidth="1"/>
    <col min="11498" max="11506" width="9.125" style="156"/>
    <col min="11507" max="11507" width="3.25" style="156" customWidth="1"/>
    <col min="11508" max="11508" width="11.875" style="156" customWidth="1"/>
    <col min="11509" max="11719" width="9.125" style="156"/>
    <col min="11720" max="11720" width="11.875" style="156" customWidth="1"/>
    <col min="11721" max="11729" width="9.125" style="156"/>
    <col min="11730" max="11730" width="2.375" style="156" customWidth="1"/>
    <col min="11731" max="11731" width="11.875" style="156" customWidth="1"/>
    <col min="11732" max="11740" width="9.125" style="156"/>
    <col min="11741" max="11741" width="2.375" style="156" customWidth="1"/>
    <col min="11742" max="11742" width="11.875" style="156" customWidth="1"/>
    <col min="11743" max="11751" width="9.125" style="156"/>
    <col min="11752" max="11752" width="3.25" style="156" customWidth="1"/>
    <col min="11753" max="11753" width="11.875" style="156" customWidth="1"/>
    <col min="11754" max="11762" width="9.125" style="156"/>
    <col min="11763" max="11763" width="3.25" style="156" customWidth="1"/>
    <col min="11764" max="11764" width="11.875" style="156" customWidth="1"/>
    <col min="11765" max="11975" width="9.125" style="156"/>
    <col min="11976" max="11976" width="11.875" style="156" customWidth="1"/>
    <col min="11977" max="11985" width="9.125" style="156"/>
    <col min="11986" max="11986" width="2.375" style="156" customWidth="1"/>
    <col min="11987" max="11987" width="11.875" style="156" customWidth="1"/>
    <col min="11988" max="11996" width="9.125" style="156"/>
    <col min="11997" max="11997" width="2.375" style="156" customWidth="1"/>
    <col min="11998" max="11998" width="11.875" style="156" customWidth="1"/>
    <col min="11999" max="12007" width="9.125" style="156"/>
    <col min="12008" max="12008" width="3.25" style="156" customWidth="1"/>
    <col min="12009" max="12009" width="11.875" style="156" customWidth="1"/>
    <col min="12010" max="12018" width="9.125" style="156"/>
    <col min="12019" max="12019" width="3.25" style="156" customWidth="1"/>
    <col min="12020" max="12020" width="11.875" style="156" customWidth="1"/>
    <col min="12021" max="12231" width="9.125" style="156"/>
    <col min="12232" max="12232" width="11.875" style="156" customWidth="1"/>
    <col min="12233" max="12241" width="9.125" style="156"/>
    <col min="12242" max="12242" width="2.375" style="156" customWidth="1"/>
    <col min="12243" max="12243" width="11.875" style="156" customWidth="1"/>
    <col min="12244" max="12252" width="9.125" style="156"/>
    <col min="12253" max="12253" width="2.375" style="156" customWidth="1"/>
    <col min="12254" max="12254" width="11.875" style="156" customWidth="1"/>
    <col min="12255" max="12263" width="9.125" style="156"/>
    <col min="12264" max="12264" width="3.25" style="156" customWidth="1"/>
    <col min="12265" max="12265" width="11.875" style="156" customWidth="1"/>
    <col min="12266" max="12274" width="9.125" style="156"/>
    <col min="12275" max="12275" width="3.25" style="156" customWidth="1"/>
    <col min="12276" max="12276" width="11.875" style="156" customWidth="1"/>
    <col min="12277" max="12487" width="9.125" style="156"/>
    <col min="12488" max="12488" width="11.875" style="156" customWidth="1"/>
    <col min="12489" max="12497" width="9.125" style="156"/>
    <col min="12498" max="12498" width="2.375" style="156" customWidth="1"/>
    <col min="12499" max="12499" width="11.875" style="156" customWidth="1"/>
    <col min="12500" max="12508" width="9.125" style="156"/>
    <col min="12509" max="12509" width="2.375" style="156" customWidth="1"/>
    <col min="12510" max="12510" width="11.875" style="156" customWidth="1"/>
    <col min="12511" max="12519" width="9.125" style="156"/>
    <col min="12520" max="12520" width="3.25" style="156" customWidth="1"/>
    <col min="12521" max="12521" width="11.875" style="156" customWidth="1"/>
    <col min="12522" max="12530" width="9.125" style="156"/>
    <col min="12531" max="12531" width="3.25" style="156" customWidth="1"/>
    <col min="12532" max="12532" width="11.875" style="156" customWidth="1"/>
    <col min="12533" max="12743" width="9.125" style="156"/>
    <col min="12744" max="12744" width="11.875" style="156" customWidth="1"/>
    <col min="12745" max="12753" width="9.125" style="156"/>
    <col min="12754" max="12754" width="2.375" style="156" customWidth="1"/>
    <col min="12755" max="12755" width="11.875" style="156" customWidth="1"/>
    <col min="12756" max="12764" width="9.125" style="156"/>
    <col min="12765" max="12765" width="2.375" style="156" customWidth="1"/>
    <col min="12766" max="12766" width="11.875" style="156" customWidth="1"/>
    <col min="12767" max="12775" width="9.125" style="156"/>
    <col min="12776" max="12776" width="3.25" style="156" customWidth="1"/>
    <col min="12777" max="12777" width="11.875" style="156" customWidth="1"/>
    <col min="12778" max="12786" width="9.125" style="156"/>
    <col min="12787" max="12787" width="3.25" style="156" customWidth="1"/>
    <col min="12788" max="12788" width="11.875" style="156" customWidth="1"/>
    <col min="12789" max="12999" width="9.125" style="156"/>
    <col min="13000" max="13000" width="11.875" style="156" customWidth="1"/>
    <col min="13001" max="13009" width="9.125" style="156"/>
    <col min="13010" max="13010" width="2.375" style="156" customWidth="1"/>
    <col min="13011" max="13011" width="11.875" style="156" customWidth="1"/>
    <col min="13012" max="13020" width="9.125" style="156"/>
    <col min="13021" max="13021" width="2.375" style="156" customWidth="1"/>
    <col min="13022" max="13022" width="11.875" style="156" customWidth="1"/>
    <col min="13023" max="13031" width="9.125" style="156"/>
    <col min="13032" max="13032" width="3.25" style="156" customWidth="1"/>
    <col min="13033" max="13033" width="11.875" style="156" customWidth="1"/>
    <col min="13034" max="13042" width="9.125" style="156"/>
    <col min="13043" max="13043" width="3.25" style="156" customWidth="1"/>
    <col min="13044" max="13044" width="11.875" style="156" customWidth="1"/>
    <col min="13045" max="13255" width="9.125" style="156"/>
    <col min="13256" max="13256" width="11.875" style="156" customWidth="1"/>
    <col min="13257" max="13265" width="9.125" style="156"/>
    <col min="13266" max="13266" width="2.375" style="156" customWidth="1"/>
    <col min="13267" max="13267" width="11.875" style="156" customWidth="1"/>
    <col min="13268" max="13276" width="9.125" style="156"/>
    <col min="13277" max="13277" width="2.375" style="156" customWidth="1"/>
    <col min="13278" max="13278" width="11.875" style="156" customWidth="1"/>
    <col min="13279" max="13287" width="9.125" style="156"/>
    <col min="13288" max="13288" width="3.25" style="156" customWidth="1"/>
    <col min="13289" max="13289" width="11.875" style="156" customWidth="1"/>
    <col min="13290" max="13298" width="9.125" style="156"/>
    <col min="13299" max="13299" width="3.25" style="156" customWidth="1"/>
    <col min="13300" max="13300" width="11.875" style="156" customWidth="1"/>
    <col min="13301" max="13511" width="9.125" style="156"/>
    <col min="13512" max="13512" width="11.875" style="156" customWidth="1"/>
    <col min="13513" max="13521" width="9.125" style="156"/>
    <col min="13522" max="13522" width="2.375" style="156" customWidth="1"/>
    <col min="13523" max="13523" width="11.875" style="156" customWidth="1"/>
    <col min="13524" max="13532" width="9.125" style="156"/>
    <col min="13533" max="13533" width="2.375" style="156" customWidth="1"/>
    <col min="13534" max="13534" width="11.875" style="156" customWidth="1"/>
    <col min="13535" max="13543" width="9.125" style="156"/>
    <col min="13544" max="13544" width="3.25" style="156" customWidth="1"/>
    <col min="13545" max="13545" width="11.875" style="156" customWidth="1"/>
    <col min="13546" max="13554" width="9.125" style="156"/>
    <col min="13555" max="13555" width="3.25" style="156" customWidth="1"/>
    <col min="13556" max="13556" width="11.875" style="156" customWidth="1"/>
    <col min="13557" max="13767" width="9.125" style="156"/>
    <col min="13768" max="13768" width="11.875" style="156" customWidth="1"/>
    <col min="13769" max="13777" width="9.125" style="156"/>
    <col min="13778" max="13778" width="2.375" style="156" customWidth="1"/>
    <col min="13779" max="13779" width="11.875" style="156" customWidth="1"/>
    <col min="13780" max="13788" width="9.125" style="156"/>
    <col min="13789" max="13789" width="2.375" style="156" customWidth="1"/>
    <col min="13790" max="13790" width="11.875" style="156" customWidth="1"/>
    <col min="13791" max="13799" width="9.125" style="156"/>
    <col min="13800" max="13800" width="3.25" style="156" customWidth="1"/>
    <col min="13801" max="13801" width="11.875" style="156" customWidth="1"/>
    <col min="13802" max="13810" width="9.125" style="156"/>
    <col min="13811" max="13811" width="3.25" style="156" customWidth="1"/>
    <col min="13812" max="13812" width="11.875" style="156" customWidth="1"/>
    <col min="13813" max="14023" width="9.125" style="156"/>
    <col min="14024" max="14024" width="11.875" style="156" customWidth="1"/>
    <col min="14025" max="14033" width="9.125" style="156"/>
    <col min="14034" max="14034" width="2.375" style="156" customWidth="1"/>
    <col min="14035" max="14035" width="11.875" style="156" customWidth="1"/>
    <col min="14036" max="14044" width="9.125" style="156"/>
    <col min="14045" max="14045" width="2.375" style="156" customWidth="1"/>
    <col min="14046" max="14046" width="11.875" style="156" customWidth="1"/>
    <col min="14047" max="14055" width="9.125" style="156"/>
    <col min="14056" max="14056" width="3.25" style="156" customWidth="1"/>
    <col min="14057" max="14057" width="11.875" style="156" customWidth="1"/>
    <col min="14058" max="14066" width="9.125" style="156"/>
    <col min="14067" max="14067" width="3.25" style="156" customWidth="1"/>
    <col min="14068" max="14068" width="11.875" style="156" customWidth="1"/>
    <col min="14069" max="14279" width="9.125" style="156"/>
    <col min="14280" max="14280" width="11.875" style="156" customWidth="1"/>
    <col min="14281" max="14289" width="9.125" style="156"/>
    <col min="14290" max="14290" width="2.375" style="156" customWidth="1"/>
    <col min="14291" max="14291" width="11.875" style="156" customWidth="1"/>
    <col min="14292" max="14300" width="9.125" style="156"/>
    <col min="14301" max="14301" width="2.375" style="156" customWidth="1"/>
    <col min="14302" max="14302" width="11.875" style="156" customWidth="1"/>
    <col min="14303" max="14311" width="9.125" style="156"/>
    <col min="14312" max="14312" width="3.25" style="156" customWidth="1"/>
    <col min="14313" max="14313" width="11.875" style="156" customWidth="1"/>
    <col min="14314" max="14322" width="9.125" style="156"/>
    <col min="14323" max="14323" width="3.25" style="156" customWidth="1"/>
    <col min="14324" max="14324" width="11.875" style="156" customWidth="1"/>
    <col min="14325" max="14535" width="9.125" style="156"/>
    <col min="14536" max="14536" width="11.875" style="156" customWidth="1"/>
    <col min="14537" max="14545" width="9.125" style="156"/>
    <col min="14546" max="14546" width="2.375" style="156" customWidth="1"/>
    <col min="14547" max="14547" width="11.875" style="156" customWidth="1"/>
    <col min="14548" max="14556" width="9.125" style="156"/>
    <col min="14557" max="14557" width="2.375" style="156" customWidth="1"/>
    <col min="14558" max="14558" width="11.875" style="156" customWidth="1"/>
    <col min="14559" max="14567" width="9.125" style="156"/>
    <col min="14568" max="14568" width="3.25" style="156" customWidth="1"/>
    <col min="14569" max="14569" width="11.875" style="156" customWidth="1"/>
    <col min="14570" max="14578" width="9.125" style="156"/>
    <col min="14579" max="14579" width="3.25" style="156" customWidth="1"/>
    <col min="14580" max="14580" width="11.875" style="156" customWidth="1"/>
    <col min="14581" max="14791" width="9.125" style="156"/>
    <col min="14792" max="14792" width="11.875" style="156" customWidth="1"/>
    <col min="14793" max="14801" width="9.125" style="156"/>
    <col min="14802" max="14802" width="2.375" style="156" customWidth="1"/>
    <col min="14803" max="14803" width="11.875" style="156" customWidth="1"/>
    <col min="14804" max="14812" width="9.125" style="156"/>
    <col min="14813" max="14813" width="2.375" style="156" customWidth="1"/>
    <col min="14814" max="14814" width="11.875" style="156" customWidth="1"/>
    <col min="14815" max="14823" width="9.125" style="156"/>
    <col min="14824" max="14824" width="3.25" style="156" customWidth="1"/>
    <col min="14825" max="14825" width="11.875" style="156" customWidth="1"/>
    <col min="14826" max="14834" width="9.125" style="156"/>
    <col min="14835" max="14835" width="3.25" style="156" customWidth="1"/>
    <col min="14836" max="14836" width="11.875" style="156" customWidth="1"/>
    <col min="14837" max="15047" width="9.125" style="156"/>
    <col min="15048" max="15048" width="11.875" style="156" customWidth="1"/>
    <col min="15049" max="15057" width="9.125" style="156"/>
    <col min="15058" max="15058" width="2.375" style="156" customWidth="1"/>
    <col min="15059" max="15059" width="11.875" style="156" customWidth="1"/>
    <col min="15060" max="15068" width="9.125" style="156"/>
    <col min="15069" max="15069" width="2.375" style="156" customWidth="1"/>
    <col min="15070" max="15070" width="11.875" style="156" customWidth="1"/>
    <col min="15071" max="15079" width="9.125" style="156"/>
    <col min="15080" max="15080" width="3.25" style="156" customWidth="1"/>
    <col min="15081" max="15081" width="11.875" style="156" customWidth="1"/>
    <col min="15082" max="15090" width="9.125" style="156"/>
    <col min="15091" max="15091" width="3.25" style="156" customWidth="1"/>
    <col min="15092" max="15092" width="11.875" style="156" customWidth="1"/>
    <col min="15093" max="15303" width="9.125" style="156"/>
    <col min="15304" max="15304" width="11.875" style="156" customWidth="1"/>
    <col min="15305" max="15313" width="9.125" style="156"/>
    <col min="15314" max="15314" width="2.375" style="156" customWidth="1"/>
    <col min="15315" max="15315" width="11.875" style="156" customWidth="1"/>
    <col min="15316" max="15324" width="9.125" style="156"/>
    <col min="15325" max="15325" width="2.375" style="156" customWidth="1"/>
    <col min="15326" max="15326" width="11.875" style="156" customWidth="1"/>
    <col min="15327" max="15335" width="9.125" style="156"/>
    <col min="15336" max="15336" width="3.25" style="156" customWidth="1"/>
    <col min="15337" max="15337" width="11.875" style="156" customWidth="1"/>
    <col min="15338" max="15346" width="9.125" style="156"/>
    <col min="15347" max="15347" width="3.25" style="156" customWidth="1"/>
    <col min="15348" max="15348" width="11.875" style="156" customWidth="1"/>
    <col min="15349" max="15559" width="9.125" style="156"/>
    <col min="15560" max="15560" width="11.875" style="156" customWidth="1"/>
    <col min="15561" max="15569" width="9.125" style="156"/>
    <col min="15570" max="15570" width="2.375" style="156" customWidth="1"/>
    <col min="15571" max="15571" width="11.875" style="156" customWidth="1"/>
    <col min="15572" max="15580" width="9.125" style="156"/>
    <col min="15581" max="15581" width="2.375" style="156" customWidth="1"/>
    <col min="15582" max="15582" width="11.875" style="156" customWidth="1"/>
    <col min="15583" max="15591" width="9.125" style="156"/>
    <col min="15592" max="15592" width="3.25" style="156" customWidth="1"/>
    <col min="15593" max="15593" width="11.875" style="156" customWidth="1"/>
    <col min="15594" max="15602" width="9.125" style="156"/>
    <col min="15603" max="15603" width="3.25" style="156" customWidth="1"/>
    <col min="15604" max="15604" width="11.875" style="156" customWidth="1"/>
    <col min="15605" max="15815" width="9.125" style="156"/>
    <col min="15816" max="15816" width="11.875" style="156" customWidth="1"/>
    <col min="15817" max="15825" width="9.125" style="156"/>
    <col min="15826" max="15826" width="2.375" style="156" customWidth="1"/>
    <col min="15827" max="15827" width="11.875" style="156" customWidth="1"/>
    <col min="15828" max="15836" width="9.125" style="156"/>
    <col min="15837" max="15837" width="2.375" style="156" customWidth="1"/>
    <col min="15838" max="15838" width="11.875" style="156" customWidth="1"/>
    <col min="15839" max="15847" width="9.125" style="156"/>
    <col min="15848" max="15848" width="3.25" style="156" customWidth="1"/>
    <col min="15849" max="15849" width="11.875" style="156" customWidth="1"/>
    <col min="15850" max="15858" width="9.125" style="156"/>
    <col min="15859" max="15859" width="3.25" style="156" customWidth="1"/>
    <col min="15860" max="15860" width="11.875" style="156" customWidth="1"/>
    <col min="15861" max="16071" width="9.125" style="156"/>
    <col min="16072" max="16072" width="11.875" style="156" customWidth="1"/>
    <col min="16073" max="16081" width="9.125" style="156"/>
    <col min="16082" max="16082" width="2.375" style="156" customWidth="1"/>
    <col min="16083" max="16083" width="11.875" style="156" customWidth="1"/>
    <col min="16084" max="16092" width="9.125" style="156"/>
    <col min="16093" max="16093" width="2.375" style="156" customWidth="1"/>
    <col min="16094" max="16094" width="11.875" style="156" customWidth="1"/>
    <col min="16095" max="16103" width="9.125" style="156"/>
    <col min="16104" max="16104" width="3.25" style="156" customWidth="1"/>
    <col min="16105" max="16105" width="11.875" style="156" customWidth="1"/>
    <col min="16106" max="16114" width="9.125" style="156"/>
    <col min="16115" max="16115" width="3.25" style="156" customWidth="1"/>
    <col min="16116" max="16116" width="11.875" style="156" customWidth="1"/>
    <col min="16117" max="16384" width="9.125" style="156"/>
  </cols>
  <sheetData>
    <row r="1" spans="1:10" ht="16.149999999999999" customHeight="1">
      <c r="A1" s="440" t="s">
        <v>1462</v>
      </c>
      <c r="B1" s="440"/>
      <c r="C1" s="440"/>
      <c r="D1" s="440"/>
      <c r="E1" s="440"/>
      <c r="F1" s="440"/>
      <c r="G1" s="440"/>
      <c r="H1" s="440"/>
      <c r="I1" s="440"/>
      <c r="J1" s="284"/>
    </row>
    <row r="2" spans="1:10" ht="12.95" hidden="1" customHeight="1">
      <c r="A2" s="283"/>
      <c r="B2" s="283"/>
      <c r="C2" s="283"/>
      <c r="D2" s="283"/>
      <c r="E2" s="283"/>
      <c r="F2" s="283"/>
      <c r="G2" s="283"/>
      <c r="H2" s="283"/>
      <c r="I2" s="283"/>
      <c r="J2" s="284"/>
    </row>
    <row r="3" spans="1:10" ht="12.95" customHeight="1">
      <c r="A3" s="284" t="s">
        <v>1463</v>
      </c>
      <c r="B3" s="284"/>
      <c r="C3" s="284"/>
      <c r="D3" s="284"/>
      <c r="E3" s="284"/>
      <c r="F3" s="284"/>
      <c r="G3" s="284"/>
      <c r="H3" s="284"/>
      <c r="I3" s="284"/>
      <c r="J3" s="284"/>
    </row>
    <row r="4" spans="1:10" ht="13.5" customHeight="1">
      <c r="A4" s="284" t="s">
        <v>1464</v>
      </c>
      <c r="B4" s="441" t="s">
        <v>1465</v>
      </c>
      <c r="C4" s="441"/>
      <c r="D4" s="441"/>
      <c r="E4" s="441"/>
      <c r="F4" s="441"/>
      <c r="G4" s="441"/>
      <c r="H4" s="441"/>
      <c r="I4" s="441"/>
      <c r="J4" s="441"/>
    </row>
    <row r="5" spans="1:10" ht="13.5" customHeight="1">
      <c r="A5" s="284"/>
      <c r="B5" s="441"/>
      <c r="C5" s="441"/>
      <c r="D5" s="441"/>
      <c r="E5" s="441"/>
      <c r="F5" s="441"/>
      <c r="G5" s="441"/>
      <c r="H5" s="441"/>
      <c r="I5" s="441"/>
      <c r="J5" s="441"/>
    </row>
    <row r="6" spans="1:10" ht="13.5" customHeight="1">
      <c r="A6" s="284"/>
      <c r="B6" s="285"/>
      <c r="C6" s="285"/>
      <c r="D6" s="285"/>
      <c r="E6" s="285"/>
      <c r="F6" s="285"/>
      <c r="G6" s="285"/>
      <c r="H6" s="285"/>
      <c r="I6" s="285"/>
      <c r="J6" s="284"/>
    </row>
    <row r="7" spans="1:10" ht="13.5" customHeight="1">
      <c r="A7" s="284" t="s">
        <v>1466</v>
      </c>
      <c r="B7" s="284" t="s">
        <v>1467</v>
      </c>
      <c r="C7" s="284"/>
      <c r="D7" s="284"/>
      <c r="E7" s="284"/>
      <c r="F7" s="284"/>
      <c r="G7" s="284"/>
      <c r="H7" s="284"/>
      <c r="I7" s="284"/>
      <c r="J7" s="284"/>
    </row>
    <row r="8" spans="1:10" ht="13.5" customHeight="1">
      <c r="A8" s="284"/>
      <c r="B8" s="284"/>
      <c r="C8" s="284"/>
      <c r="D8" s="284"/>
      <c r="E8" s="284"/>
      <c r="F8" s="284"/>
      <c r="G8" s="284"/>
      <c r="H8" s="284"/>
      <c r="I8" s="284"/>
      <c r="J8" s="284"/>
    </row>
    <row r="9" spans="1:10" ht="13.5" customHeight="1">
      <c r="A9" s="284" t="s">
        <v>1468</v>
      </c>
      <c r="B9" s="284" t="s">
        <v>1469</v>
      </c>
      <c r="C9" s="284"/>
      <c r="D9" s="284"/>
      <c r="E9" s="284"/>
      <c r="F9" s="284"/>
      <c r="G9" s="284"/>
      <c r="H9" s="284"/>
      <c r="I9" s="284"/>
      <c r="J9" s="284"/>
    </row>
    <row r="10" spans="1:10" ht="13.5" customHeight="1">
      <c r="A10" s="284"/>
      <c r="B10" s="284"/>
      <c r="C10" s="284"/>
      <c r="D10" s="284"/>
      <c r="E10" s="284"/>
      <c r="F10" s="284"/>
      <c r="G10" s="284"/>
      <c r="H10" s="284"/>
      <c r="I10" s="284"/>
      <c r="J10" s="284"/>
    </row>
    <row r="11" spans="1:10" ht="13.5" customHeight="1">
      <c r="A11" s="284" t="s">
        <v>1470</v>
      </c>
      <c r="B11" s="284" t="s">
        <v>1471</v>
      </c>
      <c r="C11" s="284"/>
      <c r="D11" s="284"/>
      <c r="E11" s="284"/>
      <c r="F11" s="284"/>
      <c r="G11" s="284"/>
      <c r="H11" s="284"/>
      <c r="I11" s="284"/>
      <c r="J11" s="284"/>
    </row>
    <row r="12" spans="1:10" ht="13.5" customHeight="1">
      <c r="A12" s="284"/>
      <c r="B12" s="284"/>
      <c r="C12" s="284"/>
      <c r="D12" s="284"/>
      <c r="E12" s="284"/>
      <c r="F12" s="284"/>
      <c r="G12" s="284"/>
      <c r="H12" s="284"/>
      <c r="I12" s="284"/>
      <c r="J12" s="284"/>
    </row>
    <row r="13" spans="1:10" ht="13.5" customHeight="1">
      <c r="A13" s="284" t="s">
        <v>1472</v>
      </c>
      <c r="B13" s="284" t="s">
        <v>1473</v>
      </c>
      <c r="C13" s="284"/>
      <c r="D13" s="284"/>
      <c r="E13" s="284"/>
      <c r="F13" s="284"/>
      <c r="G13" s="284"/>
      <c r="H13" s="284"/>
      <c r="I13" s="284"/>
      <c r="J13" s="284"/>
    </row>
    <row r="14" spans="1:10" ht="13.5" customHeight="1">
      <c r="A14" s="284"/>
      <c r="B14" s="284"/>
      <c r="C14" s="284"/>
      <c r="D14" s="284"/>
      <c r="E14" s="284"/>
      <c r="F14" s="284"/>
      <c r="G14" s="284"/>
      <c r="H14" s="284"/>
      <c r="I14" s="284"/>
      <c r="J14" s="284"/>
    </row>
    <row r="15" spans="1:10" ht="13.5" customHeight="1">
      <c r="A15" s="284" t="s">
        <v>1474</v>
      </c>
      <c r="B15" s="284" t="s">
        <v>1475</v>
      </c>
      <c r="C15" s="284"/>
      <c r="D15" s="284"/>
      <c r="E15" s="284"/>
      <c r="F15" s="284"/>
      <c r="G15" s="284"/>
      <c r="H15" s="284"/>
      <c r="I15" s="284"/>
      <c r="J15" s="284"/>
    </row>
    <row r="16" spans="1:10" ht="13.5" customHeight="1">
      <c r="A16" s="284"/>
      <c r="B16" s="284"/>
      <c r="C16" s="284"/>
      <c r="D16" s="284"/>
      <c r="E16" s="284"/>
      <c r="F16" s="284"/>
      <c r="G16" s="284"/>
      <c r="H16" s="284"/>
      <c r="I16" s="284"/>
      <c r="J16" s="284"/>
    </row>
    <row r="17" spans="1:10" ht="13.5" customHeight="1">
      <c r="A17" s="284" t="s">
        <v>1476</v>
      </c>
      <c r="B17" s="284" t="s">
        <v>1477</v>
      </c>
      <c r="C17" s="284"/>
      <c r="D17" s="284"/>
      <c r="E17" s="284"/>
      <c r="F17" s="284"/>
      <c r="G17" s="284"/>
      <c r="H17" s="284"/>
      <c r="I17" s="284"/>
      <c r="J17" s="284"/>
    </row>
    <row r="18" spans="1:10" ht="13.5" customHeight="1">
      <c r="A18" s="284"/>
      <c r="B18" s="284" t="s">
        <v>1478</v>
      </c>
      <c r="C18" s="284" t="s">
        <v>1479</v>
      </c>
      <c r="D18" s="284"/>
      <c r="E18" s="284"/>
      <c r="F18" s="284"/>
      <c r="G18" s="284"/>
      <c r="H18" s="284"/>
      <c r="I18" s="284"/>
      <c r="J18" s="284"/>
    </row>
    <row r="19" spans="1:10" ht="13.5" customHeight="1">
      <c r="A19" s="284"/>
      <c r="B19" s="284" t="s">
        <v>1480</v>
      </c>
      <c r="C19" s="284" t="s">
        <v>1481</v>
      </c>
      <c r="D19" s="284"/>
      <c r="E19" s="284"/>
      <c r="F19" s="284"/>
      <c r="G19" s="284"/>
      <c r="H19" s="284"/>
      <c r="I19" s="284"/>
      <c r="J19" s="284"/>
    </row>
    <row r="20" spans="1:10" ht="13.5" customHeight="1">
      <c r="A20" s="284"/>
      <c r="B20" s="284"/>
      <c r="C20" s="284" t="s">
        <v>1482</v>
      </c>
      <c r="D20" s="284"/>
      <c r="E20" s="284"/>
      <c r="F20" s="284"/>
      <c r="G20" s="284"/>
      <c r="H20" s="284"/>
      <c r="I20" s="284"/>
      <c r="J20" s="284"/>
    </row>
    <row r="21" spans="1:10" ht="13.5" customHeight="1">
      <c r="A21" s="284"/>
      <c r="B21" s="284" t="s">
        <v>1483</v>
      </c>
      <c r="C21" s="284"/>
      <c r="D21" s="284"/>
      <c r="E21" s="284"/>
      <c r="F21" s="284"/>
      <c r="G21" s="284"/>
      <c r="H21" s="284"/>
      <c r="I21" s="284"/>
      <c r="J21" s="284"/>
    </row>
    <row r="22" spans="1:10" ht="13.5" customHeight="1">
      <c r="A22" s="284"/>
      <c r="B22" s="284" t="s">
        <v>1478</v>
      </c>
      <c r="C22" s="284" t="s">
        <v>1479</v>
      </c>
      <c r="D22" s="284"/>
      <c r="E22" s="284"/>
      <c r="F22" s="284"/>
      <c r="G22" s="284"/>
      <c r="H22" s="284"/>
      <c r="I22" s="284"/>
      <c r="J22" s="284"/>
    </row>
    <row r="23" spans="1:10" ht="13.5" customHeight="1">
      <c r="A23" s="284"/>
      <c r="B23" s="284" t="s">
        <v>1480</v>
      </c>
      <c r="C23" s="284" t="s">
        <v>1484</v>
      </c>
      <c r="D23" s="284"/>
      <c r="E23" s="284"/>
      <c r="F23" s="284"/>
      <c r="G23" s="284"/>
      <c r="H23" s="284"/>
      <c r="I23" s="284"/>
      <c r="J23" s="284"/>
    </row>
    <row r="24" spans="1:10" ht="13.5" customHeight="1">
      <c r="A24" s="284"/>
      <c r="B24" s="284"/>
      <c r="C24" s="284" t="s">
        <v>1485</v>
      </c>
      <c r="D24" s="284"/>
      <c r="E24" s="284"/>
      <c r="F24" s="284"/>
      <c r="G24" s="284"/>
      <c r="H24" s="284"/>
      <c r="I24" s="284"/>
      <c r="J24" s="284"/>
    </row>
    <row r="25" spans="1:10" ht="13.5" customHeight="1">
      <c r="A25" s="284"/>
      <c r="B25" s="284"/>
      <c r="C25" s="284"/>
      <c r="D25" s="284"/>
      <c r="E25" s="284"/>
      <c r="F25" s="284"/>
      <c r="G25" s="284"/>
      <c r="H25" s="284"/>
      <c r="I25" s="284"/>
      <c r="J25" s="284"/>
    </row>
    <row r="26" spans="1:10" ht="13.5" customHeight="1">
      <c r="A26" s="284" t="s">
        <v>1486</v>
      </c>
      <c r="B26" s="284" t="s">
        <v>1487</v>
      </c>
      <c r="C26" s="284"/>
      <c r="D26" s="284"/>
      <c r="E26" s="284"/>
      <c r="F26" s="284"/>
      <c r="G26" s="284"/>
      <c r="H26" s="284"/>
      <c r="I26" s="284"/>
      <c r="J26" s="284"/>
    </row>
    <row r="27" spans="1:10" ht="13.5" customHeight="1">
      <c r="A27" s="284"/>
      <c r="B27" s="284" t="s">
        <v>1488</v>
      </c>
      <c r="C27" s="284"/>
      <c r="D27" s="284"/>
      <c r="E27" s="284"/>
      <c r="F27" s="284"/>
      <c r="G27" s="284"/>
      <c r="H27" s="284"/>
      <c r="I27" s="284"/>
      <c r="J27" s="284"/>
    </row>
    <row r="28" spans="1:10" ht="13.5" customHeight="1">
      <c r="A28" s="284"/>
      <c r="B28" s="442" t="s">
        <v>1489</v>
      </c>
      <c r="C28" s="442"/>
      <c r="D28" s="442"/>
      <c r="E28" s="442"/>
      <c r="F28" s="442"/>
      <c r="G28" s="442"/>
      <c r="H28" s="442"/>
      <c r="I28" s="442"/>
      <c r="J28" s="442"/>
    </row>
    <row r="29" spans="1:10" ht="13.5" customHeight="1">
      <c r="A29" s="284"/>
      <c r="B29" s="442"/>
      <c r="C29" s="442"/>
      <c r="D29" s="442"/>
      <c r="E29" s="442"/>
      <c r="F29" s="442"/>
      <c r="G29" s="442"/>
      <c r="H29" s="442"/>
      <c r="I29" s="442"/>
      <c r="J29" s="442"/>
    </row>
    <row r="30" spans="1:10" ht="13.5" customHeight="1">
      <c r="A30" s="284"/>
      <c r="B30" s="284"/>
      <c r="C30" s="284"/>
      <c r="D30" s="284"/>
      <c r="E30" s="284"/>
      <c r="F30" s="284"/>
      <c r="G30" s="284"/>
      <c r="H30" s="284"/>
      <c r="I30" s="284"/>
      <c r="J30" s="284"/>
    </row>
    <row r="31" spans="1:10" ht="13.5" customHeight="1">
      <c r="A31" s="284" t="s">
        <v>1490</v>
      </c>
      <c r="B31" s="190" t="s">
        <v>1491</v>
      </c>
      <c r="C31" s="284"/>
      <c r="D31" s="284"/>
      <c r="E31" s="284"/>
      <c r="F31" s="284"/>
      <c r="G31" s="284"/>
      <c r="H31" s="284"/>
      <c r="I31" s="284"/>
      <c r="J31" s="284"/>
    </row>
    <row r="32" spans="1:10" ht="13.5" customHeight="1">
      <c r="A32" s="284"/>
      <c r="B32" s="287" t="s">
        <v>1492</v>
      </c>
      <c r="C32" s="284"/>
      <c r="D32" s="284"/>
      <c r="E32" s="284"/>
      <c r="F32" s="284"/>
      <c r="G32" s="284"/>
      <c r="H32" s="284"/>
      <c r="I32" s="284"/>
      <c r="J32" s="284"/>
    </row>
    <row r="33" spans="1:10" ht="13.5" customHeight="1">
      <c r="A33" s="284"/>
      <c r="B33" s="284"/>
      <c r="C33" s="284"/>
      <c r="D33" s="284"/>
      <c r="E33" s="284"/>
      <c r="F33" s="284"/>
      <c r="G33" s="284"/>
      <c r="H33" s="284"/>
      <c r="I33" s="284"/>
      <c r="J33" s="284"/>
    </row>
    <row r="34" spans="1:10" ht="13.5" customHeight="1">
      <c r="A34" s="284" t="s">
        <v>1493</v>
      </c>
      <c r="B34" s="288" t="s">
        <v>1494</v>
      </c>
      <c r="C34" s="289" t="s">
        <v>1495</v>
      </c>
      <c r="D34" s="290"/>
      <c r="E34" s="290"/>
      <c r="F34" s="290"/>
      <c r="G34" s="290"/>
      <c r="H34" s="290"/>
      <c r="I34" s="291"/>
      <c r="J34" s="284"/>
    </row>
    <row r="35" spans="1:10" ht="13.5" customHeight="1">
      <c r="A35" s="284"/>
      <c r="B35" s="443" t="s">
        <v>1496</v>
      </c>
      <c r="C35" s="298" t="s">
        <v>1517</v>
      </c>
      <c r="D35" s="299"/>
      <c r="E35" s="299"/>
      <c r="F35" s="299"/>
      <c r="G35" s="299"/>
      <c r="H35" s="299"/>
      <c r="I35" s="300"/>
      <c r="J35" s="284"/>
    </row>
    <row r="36" spans="1:10" ht="13.5" customHeight="1">
      <c r="A36" s="284"/>
      <c r="B36" s="444"/>
      <c r="C36" s="301" t="s">
        <v>1518</v>
      </c>
      <c r="D36" s="302"/>
      <c r="E36" s="302"/>
      <c r="F36" s="302"/>
      <c r="G36" s="302"/>
      <c r="H36" s="302"/>
      <c r="I36" s="303"/>
      <c r="J36" s="284"/>
    </row>
    <row r="37" spans="1:10" ht="13.5" customHeight="1">
      <c r="A37" s="284"/>
      <c r="B37" s="284" t="s">
        <v>1497</v>
      </c>
      <c r="C37" s="292"/>
      <c r="D37" s="292"/>
      <c r="E37" s="292"/>
      <c r="F37" s="292"/>
      <c r="G37" s="284"/>
      <c r="H37" s="284"/>
      <c r="I37" s="284"/>
      <c r="J37" s="284"/>
    </row>
    <row r="38" spans="1:10" ht="13.5" customHeight="1">
      <c r="A38" s="284"/>
      <c r="B38" s="284"/>
      <c r="C38" s="284"/>
      <c r="D38" s="284"/>
      <c r="E38" s="284"/>
      <c r="F38" s="284"/>
      <c r="G38" s="284"/>
      <c r="H38" s="284"/>
      <c r="I38" s="284"/>
      <c r="J38" s="284"/>
    </row>
    <row r="39" spans="1:10" ht="13.5" customHeight="1">
      <c r="A39" s="284" t="s">
        <v>1498</v>
      </c>
      <c r="B39" s="284" t="s">
        <v>1499</v>
      </c>
      <c r="C39" s="284"/>
      <c r="D39" s="284"/>
      <c r="E39" s="284" t="s">
        <v>1500</v>
      </c>
      <c r="F39" s="284"/>
      <c r="G39" s="284"/>
      <c r="H39" s="284"/>
      <c r="I39" s="284"/>
      <c r="J39" s="284"/>
    </row>
    <row r="40" spans="1:10" ht="13.5" customHeight="1">
      <c r="A40" s="284"/>
      <c r="B40" s="157" t="s">
        <v>1501</v>
      </c>
      <c r="C40" s="157"/>
      <c r="D40" s="157"/>
      <c r="E40" s="284"/>
      <c r="F40" s="284"/>
      <c r="G40" s="284"/>
      <c r="H40" s="284"/>
      <c r="I40" s="284"/>
      <c r="J40" s="284"/>
    </row>
    <row r="41" spans="1:10" ht="13.5" customHeight="1">
      <c r="A41" s="284"/>
      <c r="B41" s="438" t="s">
        <v>1502</v>
      </c>
      <c r="C41" s="438"/>
      <c r="D41" s="438"/>
      <c r="E41" s="438"/>
      <c r="F41" s="438"/>
      <c r="G41" s="438"/>
      <c r="H41" s="438"/>
      <c r="I41" s="284"/>
      <c r="J41" s="284"/>
    </row>
    <row r="42" spans="1:10" ht="13.5" customHeight="1">
      <c r="A42" s="284"/>
      <c r="B42" s="293"/>
      <c r="C42" s="293"/>
      <c r="D42" s="293"/>
      <c r="E42" s="293"/>
      <c r="F42" s="293"/>
      <c r="G42" s="293"/>
      <c r="H42" s="284"/>
      <c r="I42" s="284"/>
      <c r="J42" s="284"/>
    </row>
    <row r="43" spans="1:10" ht="13.5" customHeight="1">
      <c r="A43" s="284" t="s">
        <v>1503</v>
      </c>
      <c r="B43" s="190" t="s">
        <v>1519</v>
      </c>
      <c r="C43" s="284"/>
      <c r="D43" s="284"/>
      <c r="E43" s="284"/>
      <c r="F43" s="284"/>
      <c r="G43" s="284"/>
      <c r="H43" s="284"/>
      <c r="I43" s="284"/>
      <c r="J43" s="284"/>
    </row>
    <row r="44" spans="1:10" ht="13.5" customHeight="1">
      <c r="A44" s="284"/>
      <c r="B44" s="284"/>
      <c r="C44" s="284"/>
      <c r="D44" s="284"/>
      <c r="E44" s="284"/>
      <c r="F44" s="284"/>
      <c r="G44" s="284"/>
      <c r="H44" s="284"/>
      <c r="I44" s="284"/>
      <c r="J44" s="284"/>
    </row>
    <row r="45" spans="1:10" ht="13.5" customHeight="1">
      <c r="A45" s="284" t="s">
        <v>1504</v>
      </c>
      <c r="B45" s="284" t="s">
        <v>1505</v>
      </c>
      <c r="C45" s="284"/>
      <c r="D45" s="284"/>
      <c r="E45" s="284"/>
      <c r="F45" s="284"/>
      <c r="G45" s="284"/>
      <c r="H45" s="284"/>
      <c r="I45" s="284"/>
      <c r="J45" s="284"/>
    </row>
    <row r="46" spans="1:10" ht="13.5" customHeight="1">
      <c r="A46" s="284"/>
      <c r="B46" s="284"/>
      <c r="C46" s="284"/>
      <c r="D46" s="284"/>
      <c r="E46" s="284"/>
      <c r="F46" s="284"/>
      <c r="G46" s="284"/>
      <c r="H46" s="284"/>
      <c r="I46" s="284"/>
      <c r="J46" s="284"/>
    </row>
    <row r="47" spans="1:10" ht="27" customHeight="1">
      <c r="A47" s="294" t="s">
        <v>1506</v>
      </c>
      <c r="B47" s="439" t="s">
        <v>1507</v>
      </c>
      <c r="C47" s="439"/>
      <c r="D47" s="439"/>
      <c r="E47" s="439"/>
      <c r="F47" s="439"/>
      <c r="G47" s="439"/>
      <c r="H47" s="439"/>
      <c r="I47" s="439"/>
      <c r="J47" s="439"/>
    </row>
    <row r="48" spans="1:10" s="295" customFormat="1" ht="27" customHeight="1">
      <c r="A48" s="286"/>
      <c r="B48" s="439" t="s">
        <v>1508</v>
      </c>
      <c r="C48" s="439"/>
      <c r="D48" s="439"/>
      <c r="E48" s="439"/>
      <c r="F48" s="439"/>
      <c r="G48" s="439"/>
      <c r="H48" s="439"/>
      <c r="I48" s="439"/>
      <c r="J48" s="439"/>
    </row>
    <row r="49" spans="1:10" ht="13.5" customHeight="1">
      <c r="A49" s="284"/>
      <c r="B49" s="296" t="s">
        <v>1509</v>
      </c>
      <c r="C49" s="296"/>
      <c r="D49" s="191"/>
      <c r="E49" s="191"/>
      <c r="F49" s="191"/>
      <c r="G49" s="191"/>
      <c r="H49" s="191"/>
      <c r="I49" s="191"/>
      <c r="J49" s="191"/>
    </row>
    <row r="50" spans="1:10" ht="13.5" customHeight="1">
      <c r="A50" s="284"/>
      <c r="B50" s="190" t="s">
        <v>1510</v>
      </c>
      <c r="C50" s="296"/>
      <c r="D50" s="191"/>
      <c r="E50" s="191"/>
      <c r="F50" s="191"/>
      <c r="G50" s="191"/>
      <c r="H50" s="191"/>
      <c r="I50" s="191"/>
      <c r="J50" s="191"/>
    </row>
    <row r="51" spans="1:10" ht="13.5" customHeight="1">
      <c r="A51" s="284"/>
      <c r="B51" s="296" t="s">
        <v>1511</v>
      </c>
      <c r="C51" s="296"/>
      <c r="D51" s="191"/>
      <c r="E51" s="191"/>
      <c r="F51" s="191"/>
      <c r="G51" s="191"/>
      <c r="H51" s="191"/>
      <c r="I51" s="191"/>
      <c r="J51" s="191"/>
    </row>
    <row r="52" spans="1:10" ht="13.5" customHeight="1">
      <c r="A52" s="284"/>
      <c r="B52" s="191" t="s">
        <v>1512</v>
      </c>
      <c r="C52" s="191"/>
      <c r="D52" s="191"/>
      <c r="E52" s="191"/>
      <c r="F52" s="191"/>
      <c r="G52" s="191"/>
      <c r="H52" s="191"/>
      <c r="I52" s="191"/>
      <c r="J52" s="191"/>
    </row>
    <row r="53" spans="1:10" ht="13.5" customHeight="1">
      <c r="A53" s="284"/>
      <c r="B53" s="191" t="s">
        <v>1513</v>
      </c>
      <c r="C53" s="191"/>
      <c r="D53" s="191"/>
      <c r="E53" s="191"/>
      <c r="F53" s="191"/>
      <c r="G53" s="191"/>
      <c r="H53" s="191"/>
      <c r="I53" s="191"/>
      <c r="J53" s="191"/>
    </row>
    <row r="54" spans="1:10" ht="13.5" customHeight="1">
      <c r="A54" s="284"/>
      <c r="B54" s="191" t="s">
        <v>1514</v>
      </c>
      <c r="C54" s="191"/>
      <c r="D54" s="191"/>
      <c r="E54" s="191"/>
      <c r="F54" s="191"/>
      <c r="G54" s="191"/>
      <c r="H54" s="191"/>
      <c r="I54" s="191"/>
      <c r="J54" s="191"/>
    </row>
    <row r="55" spans="1:10" ht="13.5" customHeight="1">
      <c r="A55" s="284"/>
      <c r="B55" s="191" t="s">
        <v>1515</v>
      </c>
      <c r="C55" s="191"/>
      <c r="D55" s="191"/>
      <c r="E55" s="191"/>
      <c r="F55" s="191"/>
      <c r="G55" s="191"/>
      <c r="H55" s="191"/>
      <c r="I55" s="191"/>
      <c r="J55" s="191"/>
    </row>
    <row r="56" spans="1:10" ht="13.5" customHeight="1">
      <c r="A56" s="284"/>
      <c r="B56" s="191" t="s">
        <v>1516</v>
      </c>
      <c r="C56" s="191"/>
      <c r="D56" s="191"/>
      <c r="E56" s="191"/>
      <c r="F56" s="191"/>
      <c r="G56" s="191"/>
      <c r="H56" s="191"/>
      <c r="I56" s="191"/>
      <c r="J56" s="191"/>
    </row>
    <row r="57" spans="1:10" ht="13.15" customHeight="1">
      <c r="A57" s="284"/>
      <c r="B57" s="297"/>
      <c r="C57" s="284"/>
      <c r="D57" s="284"/>
      <c r="E57" s="284"/>
      <c r="F57" s="284"/>
      <c r="G57" s="284"/>
      <c r="H57" s="284"/>
      <c r="I57" s="284"/>
      <c r="J57" s="284"/>
    </row>
    <row r="58" spans="1:10" ht="13.15" customHeight="1">
      <c r="A58" s="284"/>
      <c r="B58" s="284"/>
      <c r="C58" s="284"/>
      <c r="D58" s="284"/>
      <c r="E58" s="284"/>
      <c r="F58" s="284"/>
      <c r="G58" s="284"/>
      <c r="H58" s="284"/>
      <c r="I58" s="284"/>
      <c r="J58" s="284"/>
    </row>
  </sheetData>
  <sheetProtection sheet="1" objects="1" scenarios="1"/>
  <mergeCells count="7">
    <mergeCell ref="B41:H41"/>
    <mergeCell ref="B47:J47"/>
    <mergeCell ref="B48:J48"/>
    <mergeCell ref="A1:I1"/>
    <mergeCell ref="B4:J5"/>
    <mergeCell ref="B28:J29"/>
    <mergeCell ref="B35:B3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595A-CE2F-4ACC-BB37-709BC2DC84AE}">
  <dimension ref="A1:S76"/>
  <sheetViews>
    <sheetView workbookViewId="0">
      <pane ySplit="1" topLeftCell="A2" activePane="bottomLeft" state="frozen"/>
      <selection pane="bottomLeft" sqref="A1:O1"/>
    </sheetView>
  </sheetViews>
  <sheetFormatPr defaultRowHeight="18.75"/>
  <cols>
    <col min="1" max="1" width="4" style="305" customWidth="1"/>
    <col min="2" max="2" width="32.125" style="305" customWidth="1"/>
    <col min="3" max="8" width="2.625" style="305" customWidth="1"/>
    <col min="9" max="12" width="0" style="305" hidden="1" customWidth="1"/>
    <col min="13" max="15" width="8.75" style="305" customWidth="1"/>
    <col min="16" max="16" width="5.375" style="305" customWidth="1"/>
    <col min="17" max="19" width="0" style="305" hidden="1" customWidth="1"/>
    <col min="20" max="256" width="9" style="305"/>
    <col min="257" max="257" width="4" style="305" customWidth="1"/>
    <col min="258" max="258" width="32.125" style="305" customWidth="1"/>
    <col min="259" max="264" width="2.625" style="305" customWidth="1"/>
    <col min="265" max="268" width="9" style="305"/>
    <col min="269" max="271" width="8.75" style="305" customWidth="1"/>
    <col min="272" max="272" width="5.375" style="305" customWidth="1"/>
    <col min="273" max="512" width="9" style="305"/>
    <col min="513" max="513" width="4" style="305" customWidth="1"/>
    <col min="514" max="514" width="32.125" style="305" customWidth="1"/>
    <col min="515" max="520" width="2.625" style="305" customWidth="1"/>
    <col min="521" max="524" width="9" style="305"/>
    <col min="525" max="527" width="8.75" style="305" customWidth="1"/>
    <col min="528" max="528" width="5.375" style="305" customWidth="1"/>
    <col min="529" max="768" width="9" style="305"/>
    <col min="769" max="769" width="4" style="305" customWidth="1"/>
    <col min="770" max="770" width="32.125" style="305" customWidth="1"/>
    <col min="771" max="776" width="2.625" style="305" customWidth="1"/>
    <col min="777" max="780" width="9" style="305"/>
    <col min="781" max="783" width="8.75" style="305" customWidth="1"/>
    <col min="784" max="784" width="5.375" style="305" customWidth="1"/>
    <col min="785" max="1024" width="9" style="305"/>
    <col min="1025" max="1025" width="4" style="305" customWidth="1"/>
    <col min="1026" max="1026" width="32.125" style="305" customWidth="1"/>
    <col min="1027" max="1032" width="2.625" style="305" customWidth="1"/>
    <col min="1033" max="1036" width="9" style="305"/>
    <col min="1037" max="1039" width="8.75" style="305" customWidth="1"/>
    <col min="1040" max="1040" width="5.375" style="305" customWidth="1"/>
    <col min="1041" max="1280" width="9" style="305"/>
    <col min="1281" max="1281" width="4" style="305" customWidth="1"/>
    <col min="1282" max="1282" width="32.125" style="305" customWidth="1"/>
    <col min="1283" max="1288" width="2.625" style="305" customWidth="1"/>
    <col min="1289" max="1292" width="9" style="305"/>
    <col min="1293" max="1295" width="8.75" style="305" customWidth="1"/>
    <col min="1296" max="1296" width="5.375" style="305" customWidth="1"/>
    <col min="1297" max="1536" width="9" style="305"/>
    <col min="1537" max="1537" width="4" style="305" customWidth="1"/>
    <col min="1538" max="1538" width="32.125" style="305" customWidth="1"/>
    <col min="1539" max="1544" width="2.625" style="305" customWidth="1"/>
    <col min="1545" max="1548" width="9" style="305"/>
    <col min="1549" max="1551" width="8.75" style="305" customWidth="1"/>
    <col min="1552" max="1552" width="5.375" style="305" customWidth="1"/>
    <col min="1553" max="1792" width="9" style="305"/>
    <col min="1793" max="1793" width="4" style="305" customWidth="1"/>
    <col min="1794" max="1794" width="32.125" style="305" customWidth="1"/>
    <col min="1795" max="1800" width="2.625" style="305" customWidth="1"/>
    <col min="1801" max="1804" width="9" style="305"/>
    <col min="1805" max="1807" width="8.75" style="305" customWidth="1"/>
    <col min="1808" max="1808" width="5.375" style="305" customWidth="1"/>
    <col min="1809" max="2048" width="9" style="305"/>
    <col min="2049" max="2049" width="4" style="305" customWidth="1"/>
    <col min="2050" max="2050" width="32.125" style="305" customWidth="1"/>
    <col min="2051" max="2056" width="2.625" style="305" customWidth="1"/>
    <col min="2057" max="2060" width="9" style="305"/>
    <col min="2061" max="2063" width="8.75" style="305" customWidth="1"/>
    <col min="2064" max="2064" width="5.375" style="305" customWidth="1"/>
    <col min="2065" max="2304" width="9" style="305"/>
    <col min="2305" max="2305" width="4" style="305" customWidth="1"/>
    <col min="2306" max="2306" width="32.125" style="305" customWidth="1"/>
    <col min="2307" max="2312" width="2.625" style="305" customWidth="1"/>
    <col min="2313" max="2316" width="9" style="305"/>
    <col min="2317" max="2319" width="8.75" style="305" customWidth="1"/>
    <col min="2320" max="2320" width="5.375" style="305" customWidth="1"/>
    <col min="2321" max="2560" width="9" style="305"/>
    <col min="2561" max="2561" width="4" style="305" customWidth="1"/>
    <col min="2562" max="2562" width="32.125" style="305" customWidth="1"/>
    <col min="2563" max="2568" width="2.625" style="305" customWidth="1"/>
    <col min="2569" max="2572" width="9" style="305"/>
    <col min="2573" max="2575" width="8.75" style="305" customWidth="1"/>
    <col min="2576" max="2576" width="5.375" style="305" customWidth="1"/>
    <col min="2577" max="2816" width="9" style="305"/>
    <col min="2817" max="2817" width="4" style="305" customWidth="1"/>
    <col min="2818" max="2818" width="32.125" style="305" customWidth="1"/>
    <col min="2819" max="2824" width="2.625" style="305" customWidth="1"/>
    <col min="2825" max="2828" width="9" style="305"/>
    <col min="2829" max="2831" width="8.75" style="305" customWidth="1"/>
    <col min="2832" max="2832" width="5.375" style="305" customWidth="1"/>
    <col min="2833" max="3072" width="9" style="305"/>
    <col min="3073" max="3073" width="4" style="305" customWidth="1"/>
    <col min="3074" max="3074" width="32.125" style="305" customWidth="1"/>
    <col min="3075" max="3080" width="2.625" style="305" customWidth="1"/>
    <col min="3081" max="3084" width="9" style="305"/>
    <col min="3085" max="3087" width="8.75" style="305" customWidth="1"/>
    <col min="3088" max="3088" width="5.375" style="305" customWidth="1"/>
    <col min="3089" max="3328" width="9" style="305"/>
    <col min="3329" max="3329" width="4" style="305" customWidth="1"/>
    <col min="3330" max="3330" width="32.125" style="305" customWidth="1"/>
    <col min="3331" max="3336" width="2.625" style="305" customWidth="1"/>
    <col min="3337" max="3340" width="9" style="305"/>
    <col min="3341" max="3343" width="8.75" style="305" customWidth="1"/>
    <col min="3344" max="3344" width="5.375" style="305" customWidth="1"/>
    <col min="3345" max="3584" width="9" style="305"/>
    <col min="3585" max="3585" width="4" style="305" customWidth="1"/>
    <col min="3586" max="3586" width="32.125" style="305" customWidth="1"/>
    <col min="3587" max="3592" width="2.625" style="305" customWidth="1"/>
    <col min="3593" max="3596" width="9" style="305"/>
    <col min="3597" max="3599" width="8.75" style="305" customWidth="1"/>
    <col min="3600" max="3600" width="5.375" style="305" customWidth="1"/>
    <col min="3601" max="3840" width="9" style="305"/>
    <col min="3841" max="3841" width="4" style="305" customWidth="1"/>
    <col min="3842" max="3842" width="32.125" style="305" customWidth="1"/>
    <col min="3843" max="3848" width="2.625" style="305" customWidth="1"/>
    <col min="3849" max="3852" width="9" style="305"/>
    <col min="3853" max="3855" width="8.75" style="305" customWidth="1"/>
    <col min="3856" max="3856" width="5.375" style="305" customWidth="1"/>
    <col min="3857" max="4096" width="9" style="305"/>
    <col min="4097" max="4097" width="4" style="305" customWidth="1"/>
    <col min="4098" max="4098" width="32.125" style="305" customWidth="1"/>
    <col min="4099" max="4104" width="2.625" style="305" customWidth="1"/>
    <col min="4105" max="4108" width="9" style="305"/>
    <col min="4109" max="4111" width="8.75" style="305" customWidth="1"/>
    <col min="4112" max="4112" width="5.375" style="305" customWidth="1"/>
    <col min="4113" max="4352" width="9" style="305"/>
    <col min="4353" max="4353" width="4" style="305" customWidth="1"/>
    <col min="4354" max="4354" width="32.125" style="305" customWidth="1"/>
    <col min="4355" max="4360" width="2.625" style="305" customWidth="1"/>
    <col min="4361" max="4364" width="9" style="305"/>
    <col min="4365" max="4367" width="8.75" style="305" customWidth="1"/>
    <col min="4368" max="4368" width="5.375" style="305" customWidth="1"/>
    <col min="4369" max="4608" width="9" style="305"/>
    <col min="4609" max="4609" width="4" style="305" customWidth="1"/>
    <col min="4610" max="4610" width="32.125" style="305" customWidth="1"/>
    <col min="4611" max="4616" width="2.625" style="305" customWidth="1"/>
    <col min="4617" max="4620" width="9" style="305"/>
    <col min="4621" max="4623" width="8.75" style="305" customWidth="1"/>
    <col min="4624" max="4624" width="5.375" style="305" customWidth="1"/>
    <col min="4625" max="4864" width="9" style="305"/>
    <col min="4865" max="4865" width="4" style="305" customWidth="1"/>
    <col min="4866" max="4866" width="32.125" style="305" customWidth="1"/>
    <col min="4867" max="4872" width="2.625" style="305" customWidth="1"/>
    <col min="4873" max="4876" width="9" style="305"/>
    <col min="4877" max="4879" width="8.75" style="305" customWidth="1"/>
    <col min="4880" max="4880" width="5.375" style="305" customWidth="1"/>
    <col min="4881" max="5120" width="9" style="305"/>
    <col min="5121" max="5121" width="4" style="305" customWidth="1"/>
    <col min="5122" max="5122" width="32.125" style="305" customWidth="1"/>
    <col min="5123" max="5128" width="2.625" style="305" customWidth="1"/>
    <col min="5129" max="5132" width="9" style="305"/>
    <col min="5133" max="5135" width="8.75" style="305" customWidth="1"/>
    <col min="5136" max="5136" width="5.375" style="305" customWidth="1"/>
    <col min="5137" max="5376" width="9" style="305"/>
    <col min="5377" max="5377" width="4" style="305" customWidth="1"/>
    <col min="5378" max="5378" width="32.125" style="305" customWidth="1"/>
    <col min="5379" max="5384" width="2.625" style="305" customWidth="1"/>
    <col min="5385" max="5388" width="9" style="305"/>
    <col min="5389" max="5391" width="8.75" style="305" customWidth="1"/>
    <col min="5392" max="5392" width="5.375" style="305" customWidth="1"/>
    <col min="5393" max="5632" width="9" style="305"/>
    <col min="5633" max="5633" width="4" style="305" customWidth="1"/>
    <col min="5634" max="5634" width="32.125" style="305" customWidth="1"/>
    <col min="5635" max="5640" width="2.625" style="305" customWidth="1"/>
    <col min="5641" max="5644" width="9" style="305"/>
    <col min="5645" max="5647" width="8.75" style="305" customWidth="1"/>
    <col min="5648" max="5648" width="5.375" style="305" customWidth="1"/>
    <col min="5649" max="5888" width="9" style="305"/>
    <col min="5889" max="5889" width="4" style="305" customWidth="1"/>
    <col min="5890" max="5890" width="32.125" style="305" customWidth="1"/>
    <col min="5891" max="5896" width="2.625" style="305" customWidth="1"/>
    <col min="5897" max="5900" width="9" style="305"/>
    <col min="5901" max="5903" width="8.75" style="305" customWidth="1"/>
    <col min="5904" max="5904" width="5.375" style="305" customWidth="1"/>
    <col min="5905" max="6144" width="9" style="305"/>
    <col min="6145" max="6145" width="4" style="305" customWidth="1"/>
    <col min="6146" max="6146" width="32.125" style="305" customWidth="1"/>
    <col min="6147" max="6152" width="2.625" style="305" customWidth="1"/>
    <col min="6153" max="6156" width="9" style="305"/>
    <col min="6157" max="6159" width="8.75" style="305" customWidth="1"/>
    <col min="6160" max="6160" width="5.375" style="305" customWidth="1"/>
    <col min="6161" max="6400" width="9" style="305"/>
    <col min="6401" max="6401" width="4" style="305" customWidth="1"/>
    <col min="6402" max="6402" width="32.125" style="305" customWidth="1"/>
    <col min="6403" max="6408" width="2.625" style="305" customWidth="1"/>
    <col min="6409" max="6412" width="9" style="305"/>
    <col min="6413" max="6415" width="8.75" style="305" customWidth="1"/>
    <col min="6416" max="6416" width="5.375" style="305" customWidth="1"/>
    <col min="6417" max="6656" width="9" style="305"/>
    <col min="6657" max="6657" width="4" style="305" customWidth="1"/>
    <col min="6658" max="6658" width="32.125" style="305" customWidth="1"/>
    <col min="6659" max="6664" width="2.625" style="305" customWidth="1"/>
    <col min="6665" max="6668" width="9" style="305"/>
    <col min="6669" max="6671" width="8.75" style="305" customWidth="1"/>
    <col min="6672" max="6672" width="5.375" style="305" customWidth="1"/>
    <col min="6673" max="6912" width="9" style="305"/>
    <col min="6913" max="6913" width="4" style="305" customWidth="1"/>
    <col min="6914" max="6914" width="32.125" style="305" customWidth="1"/>
    <col min="6915" max="6920" width="2.625" style="305" customWidth="1"/>
    <col min="6921" max="6924" width="9" style="305"/>
    <col min="6925" max="6927" width="8.75" style="305" customWidth="1"/>
    <col min="6928" max="6928" width="5.375" style="305" customWidth="1"/>
    <col min="6929" max="7168" width="9" style="305"/>
    <col min="7169" max="7169" width="4" style="305" customWidth="1"/>
    <col min="7170" max="7170" width="32.125" style="305" customWidth="1"/>
    <col min="7171" max="7176" width="2.625" style="305" customWidth="1"/>
    <col min="7177" max="7180" width="9" style="305"/>
    <col min="7181" max="7183" width="8.75" style="305" customWidth="1"/>
    <col min="7184" max="7184" width="5.375" style="305" customWidth="1"/>
    <col min="7185" max="7424" width="9" style="305"/>
    <col min="7425" max="7425" width="4" style="305" customWidth="1"/>
    <col min="7426" max="7426" width="32.125" style="305" customWidth="1"/>
    <col min="7427" max="7432" width="2.625" style="305" customWidth="1"/>
    <col min="7433" max="7436" width="9" style="305"/>
    <col min="7437" max="7439" width="8.75" style="305" customWidth="1"/>
    <col min="7440" max="7440" width="5.375" style="305" customWidth="1"/>
    <col min="7441" max="7680" width="9" style="305"/>
    <col min="7681" max="7681" width="4" style="305" customWidth="1"/>
    <col min="7682" max="7682" width="32.125" style="305" customWidth="1"/>
    <col min="7683" max="7688" width="2.625" style="305" customWidth="1"/>
    <col min="7689" max="7692" width="9" style="305"/>
    <col min="7693" max="7695" width="8.75" style="305" customWidth="1"/>
    <col min="7696" max="7696" width="5.375" style="305" customWidth="1"/>
    <col min="7697" max="7936" width="9" style="305"/>
    <col min="7937" max="7937" width="4" style="305" customWidth="1"/>
    <col min="7938" max="7938" width="32.125" style="305" customWidth="1"/>
    <col min="7939" max="7944" width="2.625" style="305" customWidth="1"/>
    <col min="7945" max="7948" width="9" style="305"/>
    <col min="7949" max="7951" width="8.75" style="305" customWidth="1"/>
    <col min="7952" max="7952" width="5.375" style="305" customWidth="1"/>
    <col min="7953" max="8192" width="9" style="305"/>
    <col min="8193" max="8193" width="4" style="305" customWidth="1"/>
    <col min="8194" max="8194" width="32.125" style="305" customWidth="1"/>
    <col min="8195" max="8200" width="2.625" style="305" customWidth="1"/>
    <col min="8201" max="8204" width="9" style="305"/>
    <col min="8205" max="8207" width="8.75" style="305" customWidth="1"/>
    <col min="8208" max="8208" width="5.375" style="305" customWidth="1"/>
    <col min="8209" max="8448" width="9" style="305"/>
    <col min="8449" max="8449" width="4" style="305" customWidth="1"/>
    <col min="8450" max="8450" width="32.125" style="305" customWidth="1"/>
    <col min="8451" max="8456" width="2.625" style="305" customWidth="1"/>
    <col min="8457" max="8460" width="9" style="305"/>
    <col min="8461" max="8463" width="8.75" style="305" customWidth="1"/>
    <col min="8464" max="8464" width="5.375" style="305" customWidth="1"/>
    <col min="8465" max="8704" width="9" style="305"/>
    <col min="8705" max="8705" width="4" style="305" customWidth="1"/>
    <col min="8706" max="8706" width="32.125" style="305" customWidth="1"/>
    <col min="8707" max="8712" width="2.625" style="305" customWidth="1"/>
    <col min="8713" max="8716" width="9" style="305"/>
    <col min="8717" max="8719" width="8.75" style="305" customWidth="1"/>
    <col min="8720" max="8720" width="5.375" style="305" customWidth="1"/>
    <col min="8721" max="8960" width="9" style="305"/>
    <col min="8961" max="8961" width="4" style="305" customWidth="1"/>
    <col min="8962" max="8962" width="32.125" style="305" customWidth="1"/>
    <col min="8963" max="8968" width="2.625" style="305" customWidth="1"/>
    <col min="8969" max="8972" width="9" style="305"/>
    <col min="8973" max="8975" width="8.75" style="305" customWidth="1"/>
    <col min="8976" max="8976" width="5.375" style="305" customWidth="1"/>
    <col min="8977" max="9216" width="9" style="305"/>
    <col min="9217" max="9217" width="4" style="305" customWidth="1"/>
    <col min="9218" max="9218" width="32.125" style="305" customWidth="1"/>
    <col min="9219" max="9224" width="2.625" style="305" customWidth="1"/>
    <col min="9225" max="9228" width="9" style="305"/>
    <col min="9229" max="9231" width="8.75" style="305" customWidth="1"/>
    <col min="9232" max="9232" width="5.375" style="305" customWidth="1"/>
    <col min="9233" max="9472" width="9" style="305"/>
    <col min="9473" max="9473" width="4" style="305" customWidth="1"/>
    <col min="9474" max="9474" width="32.125" style="305" customWidth="1"/>
    <col min="9475" max="9480" width="2.625" style="305" customWidth="1"/>
    <col min="9481" max="9484" width="9" style="305"/>
    <col min="9485" max="9487" width="8.75" style="305" customWidth="1"/>
    <col min="9488" max="9488" width="5.375" style="305" customWidth="1"/>
    <col min="9489" max="9728" width="9" style="305"/>
    <col min="9729" max="9729" width="4" style="305" customWidth="1"/>
    <col min="9730" max="9730" width="32.125" style="305" customWidth="1"/>
    <col min="9731" max="9736" width="2.625" style="305" customWidth="1"/>
    <col min="9737" max="9740" width="9" style="305"/>
    <col min="9741" max="9743" width="8.75" style="305" customWidth="1"/>
    <col min="9744" max="9744" width="5.375" style="305" customWidth="1"/>
    <col min="9745" max="9984" width="9" style="305"/>
    <col min="9985" max="9985" width="4" style="305" customWidth="1"/>
    <col min="9986" max="9986" width="32.125" style="305" customWidth="1"/>
    <col min="9987" max="9992" width="2.625" style="305" customWidth="1"/>
    <col min="9993" max="9996" width="9" style="305"/>
    <col min="9997" max="9999" width="8.75" style="305" customWidth="1"/>
    <col min="10000" max="10000" width="5.375" style="305" customWidth="1"/>
    <col min="10001" max="10240" width="9" style="305"/>
    <col min="10241" max="10241" width="4" style="305" customWidth="1"/>
    <col min="10242" max="10242" width="32.125" style="305" customWidth="1"/>
    <col min="10243" max="10248" width="2.625" style="305" customWidth="1"/>
    <col min="10249" max="10252" width="9" style="305"/>
    <col min="10253" max="10255" width="8.75" style="305" customWidth="1"/>
    <col min="10256" max="10256" width="5.375" style="305" customWidth="1"/>
    <col min="10257" max="10496" width="9" style="305"/>
    <col min="10497" max="10497" width="4" style="305" customWidth="1"/>
    <col min="10498" max="10498" width="32.125" style="305" customWidth="1"/>
    <col min="10499" max="10504" width="2.625" style="305" customWidth="1"/>
    <col min="10505" max="10508" width="9" style="305"/>
    <col min="10509" max="10511" width="8.75" style="305" customWidth="1"/>
    <col min="10512" max="10512" width="5.375" style="305" customWidth="1"/>
    <col min="10513" max="10752" width="9" style="305"/>
    <col min="10753" max="10753" width="4" style="305" customWidth="1"/>
    <col min="10754" max="10754" width="32.125" style="305" customWidth="1"/>
    <col min="10755" max="10760" width="2.625" style="305" customWidth="1"/>
    <col min="10761" max="10764" width="9" style="305"/>
    <col min="10765" max="10767" width="8.75" style="305" customWidth="1"/>
    <col min="10768" max="10768" width="5.375" style="305" customWidth="1"/>
    <col min="10769" max="11008" width="9" style="305"/>
    <col min="11009" max="11009" width="4" style="305" customWidth="1"/>
    <col min="11010" max="11010" width="32.125" style="305" customWidth="1"/>
    <col min="11011" max="11016" width="2.625" style="305" customWidth="1"/>
    <col min="11017" max="11020" width="9" style="305"/>
    <col min="11021" max="11023" width="8.75" style="305" customWidth="1"/>
    <col min="11024" max="11024" width="5.375" style="305" customWidth="1"/>
    <col min="11025" max="11264" width="9" style="305"/>
    <col min="11265" max="11265" width="4" style="305" customWidth="1"/>
    <col min="11266" max="11266" width="32.125" style="305" customWidth="1"/>
    <col min="11267" max="11272" width="2.625" style="305" customWidth="1"/>
    <col min="11273" max="11276" width="9" style="305"/>
    <col min="11277" max="11279" width="8.75" style="305" customWidth="1"/>
    <col min="11280" max="11280" width="5.375" style="305" customWidth="1"/>
    <col min="11281" max="11520" width="9" style="305"/>
    <col min="11521" max="11521" width="4" style="305" customWidth="1"/>
    <col min="11522" max="11522" width="32.125" style="305" customWidth="1"/>
    <col min="11523" max="11528" width="2.625" style="305" customWidth="1"/>
    <col min="11529" max="11532" width="9" style="305"/>
    <col min="11533" max="11535" width="8.75" style="305" customWidth="1"/>
    <col min="11536" max="11536" width="5.375" style="305" customWidth="1"/>
    <col min="11537" max="11776" width="9" style="305"/>
    <col min="11777" max="11777" width="4" style="305" customWidth="1"/>
    <col min="11778" max="11778" width="32.125" style="305" customWidth="1"/>
    <col min="11779" max="11784" width="2.625" style="305" customWidth="1"/>
    <col min="11785" max="11788" width="9" style="305"/>
    <col min="11789" max="11791" width="8.75" style="305" customWidth="1"/>
    <col min="11792" max="11792" width="5.375" style="305" customWidth="1"/>
    <col min="11793" max="12032" width="9" style="305"/>
    <col min="12033" max="12033" width="4" style="305" customWidth="1"/>
    <col min="12034" max="12034" width="32.125" style="305" customWidth="1"/>
    <col min="12035" max="12040" width="2.625" style="305" customWidth="1"/>
    <col min="12041" max="12044" width="9" style="305"/>
    <col min="12045" max="12047" width="8.75" style="305" customWidth="1"/>
    <col min="12048" max="12048" width="5.375" style="305" customWidth="1"/>
    <col min="12049" max="12288" width="9" style="305"/>
    <col min="12289" max="12289" width="4" style="305" customWidth="1"/>
    <col min="12290" max="12290" width="32.125" style="305" customWidth="1"/>
    <col min="12291" max="12296" width="2.625" style="305" customWidth="1"/>
    <col min="12297" max="12300" width="9" style="305"/>
    <col min="12301" max="12303" width="8.75" style="305" customWidth="1"/>
    <col min="12304" max="12304" width="5.375" style="305" customWidth="1"/>
    <col min="12305" max="12544" width="9" style="305"/>
    <col min="12545" max="12545" width="4" style="305" customWidth="1"/>
    <col min="12546" max="12546" width="32.125" style="305" customWidth="1"/>
    <col min="12547" max="12552" width="2.625" style="305" customWidth="1"/>
    <col min="12553" max="12556" width="9" style="305"/>
    <col min="12557" max="12559" width="8.75" style="305" customWidth="1"/>
    <col min="12560" max="12560" width="5.375" style="305" customWidth="1"/>
    <col min="12561" max="12800" width="9" style="305"/>
    <col min="12801" max="12801" width="4" style="305" customWidth="1"/>
    <col min="12802" max="12802" width="32.125" style="305" customWidth="1"/>
    <col min="12803" max="12808" width="2.625" style="305" customWidth="1"/>
    <col min="12809" max="12812" width="9" style="305"/>
    <col min="12813" max="12815" width="8.75" style="305" customWidth="1"/>
    <col min="12816" max="12816" width="5.375" style="305" customWidth="1"/>
    <col min="12817" max="13056" width="9" style="305"/>
    <col min="13057" max="13057" width="4" style="305" customWidth="1"/>
    <col min="13058" max="13058" width="32.125" style="305" customWidth="1"/>
    <col min="13059" max="13064" width="2.625" style="305" customWidth="1"/>
    <col min="13065" max="13068" width="9" style="305"/>
    <col min="13069" max="13071" width="8.75" style="305" customWidth="1"/>
    <col min="13072" max="13072" width="5.375" style="305" customWidth="1"/>
    <col min="13073" max="13312" width="9" style="305"/>
    <col min="13313" max="13313" width="4" style="305" customWidth="1"/>
    <col min="13314" max="13314" width="32.125" style="305" customWidth="1"/>
    <col min="13315" max="13320" width="2.625" style="305" customWidth="1"/>
    <col min="13321" max="13324" width="9" style="305"/>
    <col min="13325" max="13327" width="8.75" style="305" customWidth="1"/>
    <col min="13328" max="13328" width="5.375" style="305" customWidth="1"/>
    <col min="13329" max="13568" width="9" style="305"/>
    <col min="13569" max="13569" width="4" style="305" customWidth="1"/>
    <col min="13570" max="13570" width="32.125" style="305" customWidth="1"/>
    <col min="13571" max="13576" width="2.625" style="305" customWidth="1"/>
    <col min="13577" max="13580" width="9" style="305"/>
    <col min="13581" max="13583" width="8.75" style="305" customWidth="1"/>
    <col min="13584" max="13584" width="5.375" style="305" customWidth="1"/>
    <col min="13585" max="13824" width="9" style="305"/>
    <col min="13825" max="13825" width="4" style="305" customWidth="1"/>
    <col min="13826" max="13826" width="32.125" style="305" customWidth="1"/>
    <col min="13827" max="13832" width="2.625" style="305" customWidth="1"/>
    <col min="13833" max="13836" width="9" style="305"/>
    <col min="13837" max="13839" width="8.75" style="305" customWidth="1"/>
    <col min="13840" max="13840" width="5.375" style="305" customWidth="1"/>
    <col min="13841" max="14080" width="9" style="305"/>
    <col min="14081" max="14081" width="4" style="305" customWidth="1"/>
    <col min="14082" max="14082" width="32.125" style="305" customWidth="1"/>
    <col min="14083" max="14088" width="2.625" style="305" customWidth="1"/>
    <col min="14089" max="14092" width="9" style="305"/>
    <col min="14093" max="14095" width="8.75" style="305" customWidth="1"/>
    <col min="14096" max="14096" width="5.375" style="305" customWidth="1"/>
    <col min="14097" max="14336" width="9" style="305"/>
    <col min="14337" max="14337" width="4" style="305" customWidth="1"/>
    <col min="14338" max="14338" width="32.125" style="305" customWidth="1"/>
    <col min="14339" max="14344" width="2.625" style="305" customWidth="1"/>
    <col min="14345" max="14348" width="9" style="305"/>
    <col min="14349" max="14351" width="8.75" style="305" customWidth="1"/>
    <col min="14352" max="14352" width="5.375" style="305" customWidth="1"/>
    <col min="14353" max="14592" width="9" style="305"/>
    <col min="14593" max="14593" width="4" style="305" customWidth="1"/>
    <col min="14594" max="14594" width="32.125" style="305" customWidth="1"/>
    <col min="14595" max="14600" width="2.625" style="305" customWidth="1"/>
    <col min="14601" max="14604" width="9" style="305"/>
    <col min="14605" max="14607" width="8.75" style="305" customWidth="1"/>
    <col min="14608" max="14608" width="5.375" style="305" customWidth="1"/>
    <col min="14609" max="14848" width="9" style="305"/>
    <col min="14849" max="14849" width="4" style="305" customWidth="1"/>
    <col min="14850" max="14850" width="32.125" style="305" customWidth="1"/>
    <col min="14851" max="14856" width="2.625" style="305" customWidth="1"/>
    <col min="14857" max="14860" width="9" style="305"/>
    <col min="14861" max="14863" width="8.75" style="305" customWidth="1"/>
    <col min="14864" max="14864" width="5.375" style="305" customWidth="1"/>
    <col min="14865" max="15104" width="9" style="305"/>
    <col min="15105" max="15105" width="4" style="305" customWidth="1"/>
    <col min="15106" max="15106" width="32.125" style="305" customWidth="1"/>
    <col min="15107" max="15112" width="2.625" style="305" customWidth="1"/>
    <col min="15113" max="15116" width="9" style="305"/>
    <col min="15117" max="15119" width="8.75" style="305" customWidth="1"/>
    <col min="15120" max="15120" width="5.375" style="305" customWidth="1"/>
    <col min="15121" max="15360" width="9" style="305"/>
    <col min="15361" max="15361" width="4" style="305" customWidth="1"/>
    <col min="15362" max="15362" width="32.125" style="305" customWidth="1"/>
    <col min="15363" max="15368" width="2.625" style="305" customWidth="1"/>
    <col min="15369" max="15372" width="9" style="305"/>
    <col min="15373" max="15375" width="8.75" style="305" customWidth="1"/>
    <col min="15376" max="15376" width="5.375" style="305" customWidth="1"/>
    <col min="15377" max="15616" width="9" style="305"/>
    <col min="15617" max="15617" width="4" style="305" customWidth="1"/>
    <col min="15618" max="15618" width="32.125" style="305" customWidth="1"/>
    <col min="15619" max="15624" width="2.625" style="305" customWidth="1"/>
    <col min="15625" max="15628" width="9" style="305"/>
    <col min="15629" max="15631" width="8.75" style="305" customWidth="1"/>
    <col min="15632" max="15632" width="5.375" style="305" customWidth="1"/>
    <col min="15633" max="15872" width="9" style="305"/>
    <col min="15873" max="15873" width="4" style="305" customWidth="1"/>
    <col min="15874" max="15874" width="32.125" style="305" customWidth="1"/>
    <col min="15875" max="15880" width="2.625" style="305" customWidth="1"/>
    <col min="15881" max="15884" width="9" style="305"/>
    <col min="15885" max="15887" width="8.75" style="305" customWidth="1"/>
    <col min="15888" max="15888" width="5.375" style="305" customWidth="1"/>
    <col min="15889" max="16128" width="9" style="305"/>
    <col min="16129" max="16129" width="4" style="305" customWidth="1"/>
    <col min="16130" max="16130" width="32.125" style="305" customWidth="1"/>
    <col min="16131" max="16136" width="2.625" style="305" customWidth="1"/>
    <col min="16137" max="16140" width="9" style="305"/>
    <col min="16141" max="16143" width="8.75" style="305" customWidth="1"/>
    <col min="16144" max="16144" width="5.375" style="305" customWidth="1"/>
    <col min="16145" max="16384" width="9" style="305"/>
  </cols>
  <sheetData>
    <row r="1" spans="1:19" ht="21.75">
      <c r="A1" s="454" t="s">
        <v>1520</v>
      </c>
      <c r="B1" s="454"/>
      <c r="C1" s="454"/>
      <c r="D1" s="454"/>
      <c r="E1" s="454"/>
      <c r="F1" s="454"/>
      <c r="G1" s="454"/>
      <c r="H1" s="454"/>
      <c r="I1" s="454"/>
      <c r="J1" s="454"/>
      <c r="K1" s="454"/>
      <c r="L1" s="454"/>
      <c r="M1" s="454"/>
      <c r="N1" s="454"/>
      <c r="O1" s="454"/>
      <c r="P1" s="304"/>
    </row>
    <row r="2" spans="1:19" ht="21.75">
      <c r="A2" s="455" t="s">
        <v>1521</v>
      </c>
      <c r="B2" s="455"/>
      <c r="C2" s="455"/>
      <c r="D2" s="455"/>
      <c r="E2" s="455"/>
      <c r="F2" s="455"/>
      <c r="G2" s="455"/>
      <c r="H2" s="455"/>
      <c r="I2" s="455"/>
      <c r="J2" s="455"/>
      <c r="K2" s="455"/>
      <c r="L2" s="455"/>
      <c r="M2" s="455"/>
      <c r="N2" s="455"/>
      <c r="O2" s="455"/>
      <c r="P2" s="158"/>
    </row>
    <row r="3" spans="1:19" ht="15" customHeight="1">
      <c r="A3" s="159"/>
      <c r="B3" s="159" t="s">
        <v>1420</v>
      </c>
      <c r="C3" s="306"/>
      <c r="D3" s="306"/>
      <c r="E3" s="306"/>
      <c r="F3" s="158"/>
      <c r="G3" s="306"/>
      <c r="H3" s="160"/>
      <c r="I3" s="160"/>
      <c r="J3" s="174"/>
      <c r="K3" s="160"/>
      <c r="L3" s="160"/>
      <c r="M3" s="159"/>
      <c r="N3" s="159"/>
      <c r="O3" s="159"/>
      <c r="P3" s="306"/>
    </row>
    <row r="4" spans="1:19">
      <c r="A4" s="456" t="s">
        <v>1421</v>
      </c>
      <c r="B4" s="458" t="s">
        <v>1422</v>
      </c>
      <c r="C4" s="460" t="s">
        <v>1423</v>
      </c>
      <c r="D4" s="461"/>
      <c r="E4" s="461"/>
      <c r="F4" s="461"/>
      <c r="G4" s="461"/>
      <c r="H4" s="462"/>
      <c r="I4" s="308" t="s">
        <v>1423</v>
      </c>
      <c r="J4" s="462" t="s">
        <v>1522</v>
      </c>
      <c r="K4" s="466"/>
      <c r="L4" s="467"/>
      <c r="M4" s="468" t="s">
        <v>1424</v>
      </c>
      <c r="N4" s="470" t="s">
        <v>1425</v>
      </c>
      <c r="O4" s="471"/>
      <c r="P4" s="306"/>
    </row>
    <row r="5" spans="1:19" ht="15" customHeight="1">
      <c r="A5" s="457"/>
      <c r="B5" s="459"/>
      <c r="C5" s="463"/>
      <c r="D5" s="464"/>
      <c r="E5" s="464"/>
      <c r="F5" s="464"/>
      <c r="G5" s="464"/>
      <c r="H5" s="465"/>
      <c r="I5" s="310" t="s">
        <v>1523</v>
      </c>
      <c r="J5" s="309" t="s">
        <v>1524</v>
      </c>
      <c r="K5" s="309" t="s">
        <v>1525</v>
      </c>
      <c r="L5" s="311" t="s">
        <v>1526</v>
      </c>
      <c r="M5" s="469"/>
      <c r="N5" s="161" t="s">
        <v>1426</v>
      </c>
      <c r="O5" s="162" t="s">
        <v>1427</v>
      </c>
      <c r="P5" s="306"/>
    </row>
    <row r="6" spans="1:19" ht="16.5" hidden="1" customHeight="1">
      <c r="A6" s="312"/>
      <c r="B6" s="313" t="s">
        <v>1527</v>
      </c>
      <c r="C6" s="314"/>
      <c r="D6" s="315"/>
      <c r="E6" s="315"/>
      <c r="F6" s="316"/>
      <c r="G6" s="315"/>
      <c r="H6" s="317"/>
      <c r="I6" s="445" t="s">
        <v>1527</v>
      </c>
      <c r="J6" s="446"/>
      <c r="K6" s="446"/>
      <c r="L6" s="447"/>
      <c r="M6" s="318"/>
      <c r="N6" s="319">
        <v>2.0833333333333332E-2</v>
      </c>
      <c r="O6" s="320">
        <v>1.0416666666666666E-2</v>
      </c>
      <c r="P6" s="306"/>
      <c r="Q6" s="448" t="s">
        <v>1527</v>
      </c>
      <c r="R6" s="449"/>
    </row>
    <row r="7" spans="1:19" ht="16.5" customHeight="1">
      <c r="A7" s="450">
        <v>1</v>
      </c>
      <c r="B7" s="451" t="s">
        <v>1428</v>
      </c>
      <c r="C7" s="163"/>
      <c r="D7" s="164">
        <v>1</v>
      </c>
      <c r="E7" s="164" t="s">
        <v>1429</v>
      </c>
      <c r="F7" s="165">
        <v>2</v>
      </c>
      <c r="G7" s="452" t="s">
        <v>1423</v>
      </c>
      <c r="H7" s="453"/>
      <c r="I7" s="321">
        <v>2</v>
      </c>
      <c r="J7" s="322">
        <v>8.3333333333333332E-3</v>
      </c>
      <c r="K7" s="323">
        <v>2.0138888888888887E-2</v>
      </c>
      <c r="L7" s="324">
        <v>1.7361111111111112E-2</v>
      </c>
      <c r="M7" s="166">
        <v>0.375</v>
      </c>
      <c r="N7" s="167">
        <v>0.35416666666666669</v>
      </c>
      <c r="O7" s="325">
        <v>0.36458333333333331</v>
      </c>
      <c r="P7" s="306"/>
      <c r="Q7" s="326" t="s">
        <v>1528</v>
      </c>
      <c r="R7" s="327" t="s">
        <v>1529</v>
      </c>
      <c r="S7" s="305" t="s">
        <v>1529</v>
      </c>
    </row>
    <row r="8" spans="1:19" ht="16.5" hidden="1" customHeight="1">
      <c r="A8" s="450"/>
      <c r="B8" s="451"/>
      <c r="C8" s="163"/>
      <c r="D8" s="165">
        <v>0</v>
      </c>
      <c r="E8" s="164" t="s">
        <v>1429</v>
      </c>
      <c r="F8" s="165">
        <v>0</v>
      </c>
      <c r="G8" s="452" t="s">
        <v>1423</v>
      </c>
      <c r="H8" s="453"/>
      <c r="I8" s="328">
        <v>0</v>
      </c>
      <c r="J8" s="322">
        <v>8.3333333333333332E-3</v>
      </c>
      <c r="K8" s="323" t="s">
        <v>127</v>
      </c>
      <c r="L8" s="324"/>
      <c r="M8" s="166">
        <v>0.3923611111111111</v>
      </c>
      <c r="N8" s="167">
        <v>0.37152777777777779</v>
      </c>
      <c r="O8" s="325">
        <v>0.38194444444444442</v>
      </c>
      <c r="P8" s="306"/>
      <c r="Q8" s="326" t="s">
        <v>1530</v>
      </c>
      <c r="R8" s="327"/>
      <c r="S8" s="305" t="s">
        <v>1531</v>
      </c>
    </row>
    <row r="9" spans="1:19" ht="16.5" customHeight="1">
      <c r="A9" s="450">
        <v>2</v>
      </c>
      <c r="B9" s="451" t="s">
        <v>1430</v>
      </c>
      <c r="C9" s="163"/>
      <c r="D9" s="164">
        <v>1</v>
      </c>
      <c r="E9" s="164" t="s">
        <v>1429</v>
      </c>
      <c r="F9" s="165">
        <v>3</v>
      </c>
      <c r="G9" s="452" t="s">
        <v>1423</v>
      </c>
      <c r="H9" s="453"/>
      <c r="I9" s="328">
        <v>3</v>
      </c>
      <c r="J9" s="322">
        <v>2.0833333333333333E-3</v>
      </c>
      <c r="K9" s="323">
        <v>9.7222222222222224E-3</v>
      </c>
      <c r="L9" s="324">
        <v>1.0416666666666666E-2</v>
      </c>
      <c r="M9" s="166">
        <v>0.3923611111111111</v>
      </c>
      <c r="N9" s="167">
        <v>0.37152777777777779</v>
      </c>
      <c r="O9" s="325">
        <v>0.38194444444444442</v>
      </c>
      <c r="P9" s="306"/>
      <c r="Q9" s="326" t="s">
        <v>1528</v>
      </c>
      <c r="R9" s="327" t="s">
        <v>1532</v>
      </c>
      <c r="S9" s="305" t="s">
        <v>1532</v>
      </c>
    </row>
    <row r="10" spans="1:19" ht="16.5" hidden="1" customHeight="1">
      <c r="A10" s="450"/>
      <c r="B10" s="451"/>
      <c r="C10" s="163"/>
      <c r="D10" s="165">
        <v>0</v>
      </c>
      <c r="E10" s="164" t="s">
        <v>1429</v>
      </c>
      <c r="F10" s="165">
        <v>0</v>
      </c>
      <c r="G10" s="452" t="s">
        <v>1423</v>
      </c>
      <c r="H10" s="453"/>
      <c r="I10" s="328">
        <v>0</v>
      </c>
      <c r="J10" s="322">
        <v>2.0833333333333333E-3</v>
      </c>
      <c r="K10" s="323" t="s">
        <v>127</v>
      </c>
      <c r="L10" s="324"/>
      <c r="M10" s="166">
        <v>0.40277777777777779</v>
      </c>
      <c r="N10" s="167">
        <v>0.38194444444444448</v>
      </c>
      <c r="O10" s="325">
        <v>0.3923611111111111</v>
      </c>
      <c r="P10" s="306"/>
      <c r="Q10" s="326" t="s">
        <v>1530</v>
      </c>
      <c r="R10" s="327"/>
      <c r="S10" s="305" t="s">
        <v>1533</v>
      </c>
    </row>
    <row r="11" spans="1:19" ht="16.5" customHeight="1">
      <c r="A11" s="450">
        <v>3</v>
      </c>
      <c r="B11" s="451" t="s">
        <v>1431</v>
      </c>
      <c r="C11" s="163"/>
      <c r="D11" s="164">
        <v>1</v>
      </c>
      <c r="E11" s="164" t="s">
        <v>1429</v>
      </c>
      <c r="F11" s="165">
        <v>4</v>
      </c>
      <c r="G11" s="452" t="s">
        <v>1423</v>
      </c>
      <c r="H11" s="453"/>
      <c r="I11" s="328">
        <v>4</v>
      </c>
      <c r="J11" s="322">
        <v>2.0833333333333333E-3</v>
      </c>
      <c r="K11" s="323">
        <v>8.3333333333333332E-3</v>
      </c>
      <c r="L11" s="324">
        <v>6.9444444444444441E-3</v>
      </c>
      <c r="M11" s="166">
        <v>0.40277777777777779</v>
      </c>
      <c r="N11" s="167">
        <v>0.38194444444444448</v>
      </c>
      <c r="O11" s="325">
        <v>0.3923611111111111</v>
      </c>
      <c r="P11" s="306"/>
      <c r="Q11" s="326" t="s">
        <v>1530</v>
      </c>
      <c r="R11" s="327"/>
    </row>
    <row r="12" spans="1:19" ht="16.5" customHeight="1">
      <c r="A12" s="450"/>
      <c r="B12" s="451"/>
      <c r="C12" s="163"/>
      <c r="D12" s="165">
        <v>5</v>
      </c>
      <c r="E12" s="164" t="s">
        <v>1429</v>
      </c>
      <c r="F12" s="165">
        <v>7</v>
      </c>
      <c r="G12" s="452" t="s">
        <v>1423</v>
      </c>
      <c r="H12" s="453"/>
      <c r="I12" s="328">
        <v>3</v>
      </c>
      <c r="J12" s="322">
        <v>2.0833333333333298E-3</v>
      </c>
      <c r="K12" s="323">
        <v>9.722222222222212E-3</v>
      </c>
      <c r="L12" s="324">
        <v>1.0416666666666666E-2</v>
      </c>
      <c r="M12" s="166">
        <v>0.40972222222222221</v>
      </c>
      <c r="N12" s="167">
        <v>0.3888888888888889</v>
      </c>
      <c r="O12" s="325">
        <v>0.39930555555555552</v>
      </c>
      <c r="P12" s="306"/>
      <c r="Q12" s="326" t="s">
        <v>1528</v>
      </c>
      <c r="R12" s="327" t="s">
        <v>1533</v>
      </c>
    </row>
    <row r="13" spans="1:19" ht="16.5" hidden="1" customHeight="1">
      <c r="A13" s="450"/>
      <c r="B13" s="451"/>
      <c r="C13" s="163"/>
      <c r="D13" s="165">
        <v>0</v>
      </c>
      <c r="E13" s="168" t="s">
        <v>1429</v>
      </c>
      <c r="F13" s="169">
        <v>0</v>
      </c>
      <c r="G13" s="452" t="s">
        <v>1423</v>
      </c>
      <c r="H13" s="453"/>
      <c r="I13" s="328">
        <v>0</v>
      </c>
      <c r="J13" s="322">
        <v>2.0833333333333298E-3</v>
      </c>
      <c r="K13" s="323" t="s">
        <v>127</v>
      </c>
      <c r="L13" s="324"/>
      <c r="M13" s="166">
        <v>0.4201388888888889</v>
      </c>
      <c r="N13" s="167">
        <v>0.39930555555555558</v>
      </c>
      <c r="O13" s="325">
        <v>0.40972222222222221</v>
      </c>
      <c r="P13" s="306"/>
      <c r="Q13" s="326" t="s">
        <v>1530</v>
      </c>
      <c r="R13" s="327"/>
    </row>
    <row r="14" spans="1:19" ht="16.5" customHeight="1">
      <c r="A14" s="472">
        <v>4</v>
      </c>
      <c r="B14" s="475" t="s">
        <v>1432</v>
      </c>
      <c r="C14" s="163"/>
      <c r="D14" s="164">
        <v>1</v>
      </c>
      <c r="E14" s="164" t="s">
        <v>1429</v>
      </c>
      <c r="F14" s="165">
        <v>4</v>
      </c>
      <c r="G14" s="452" t="s">
        <v>1423</v>
      </c>
      <c r="H14" s="453"/>
      <c r="I14" s="328">
        <v>4</v>
      </c>
      <c r="J14" s="322">
        <v>1.3888888888888889E-3</v>
      </c>
      <c r="K14" s="323">
        <v>5.5555555555555558E-3</v>
      </c>
      <c r="L14" s="324">
        <v>6.9444444444444441E-3</v>
      </c>
      <c r="M14" s="166">
        <v>0.4201388888888889</v>
      </c>
      <c r="N14" s="167">
        <v>0.39930555555555558</v>
      </c>
      <c r="O14" s="325">
        <v>0.40972222222222221</v>
      </c>
      <c r="P14" s="306"/>
      <c r="Q14" s="326" t="s">
        <v>1530</v>
      </c>
      <c r="R14" s="327"/>
    </row>
    <row r="15" spans="1:19" ht="16.5" customHeight="1">
      <c r="A15" s="473"/>
      <c r="B15" s="476"/>
      <c r="C15" s="163"/>
      <c r="D15" s="165">
        <v>5</v>
      </c>
      <c r="E15" s="164" t="s">
        <v>1429</v>
      </c>
      <c r="F15" s="165">
        <v>8</v>
      </c>
      <c r="G15" s="452" t="s">
        <v>1423</v>
      </c>
      <c r="H15" s="453"/>
      <c r="I15" s="328">
        <v>4</v>
      </c>
      <c r="J15" s="322">
        <v>1.3888888888888889E-3</v>
      </c>
      <c r="K15" s="323">
        <v>5.5555555555555558E-3</v>
      </c>
      <c r="L15" s="324">
        <v>6.9444444444444441E-3</v>
      </c>
      <c r="M15" s="166">
        <v>0.42708333333333331</v>
      </c>
      <c r="N15" s="167">
        <v>0.40625</v>
      </c>
      <c r="O15" s="325">
        <v>0.41666666666666663</v>
      </c>
      <c r="P15" s="306"/>
      <c r="Q15" s="326" t="s">
        <v>1530</v>
      </c>
      <c r="R15" s="327"/>
    </row>
    <row r="16" spans="1:19" ht="16.5" customHeight="1">
      <c r="A16" s="473"/>
      <c r="B16" s="476"/>
      <c r="C16" s="163"/>
      <c r="D16" s="165">
        <v>9</v>
      </c>
      <c r="E16" s="168" t="s">
        <v>1429</v>
      </c>
      <c r="F16" s="169">
        <v>12</v>
      </c>
      <c r="G16" s="452" t="s">
        <v>1423</v>
      </c>
      <c r="H16" s="453"/>
      <c r="I16" s="328">
        <v>4</v>
      </c>
      <c r="J16" s="322">
        <v>1.3888888888888889E-3</v>
      </c>
      <c r="K16" s="323">
        <v>5.5555555555555558E-3</v>
      </c>
      <c r="L16" s="324">
        <v>6.9444444444444441E-3</v>
      </c>
      <c r="M16" s="166">
        <v>0.43402777777777773</v>
      </c>
      <c r="N16" s="167">
        <v>0.41319444444444442</v>
      </c>
      <c r="O16" s="325">
        <v>0.42361111111111105</v>
      </c>
      <c r="P16" s="306"/>
      <c r="Q16" s="326" t="s">
        <v>1530</v>
      </c>
      <c r="R16" s="327"/>
    </row>
    <row r="17" spans="1:18" ht="16.5" customHeight="1">
      <c r="A17" s="474"/>
      <c r="B17" s="477"/>
      <c r="C17" s="163"/>
      <c r="D17" s="165">
        <v>13</v>
      </c>
      <c r="E17" s="168" t="s">
        <v>1429</v>
      </c>
      <c r="F17" s="165">
        <v>16</v>
      </c>
      <c r="G17" s="452" t="s">
        <v>1423</v>
      </c>
      <c r="H17" s="453"/>
      <c r="I17" s="328">
        <v>4</v>
      </c>
      <c r="J17" s="322">
        <v>1.38888888888889E-3</v>
      </c>
      <c r="K17" s="323">
        <v>5.5555555555555601E-3</v>
      </c>
      <c r="L17" s="324">
        <v>6.9444444444444441E-3</v>
      </c>
      <c r="M17" s="166">
        <v>0.44097222222222215</v>
      </c>
      <c r="N17" s="167">
        <v>0.42013888888888884</v>
      </c>
      <c r="O17" s="325">
        <v>0.43055555555555547</v>
      </c>
      <c r="P17" s="306"/>
      <c r="Q17" s="326" t="s">
        <v>1530</v>
      </c>
      <c r="R17" s="327"/>
    </row>
    <row r="18" spans="1:18" ht="16.5" customHeight="1">
      <c r="A18" s="472">
        <v>5</v>
      </c>
      <c r="B18" s="475" t="s">
        <v>1433</v>
      </c>
      <c r="C18" s="163"/>
      <c r="D18" s="164">
        <v>1</v>
      </c>
      <c r="E18" s="164" t="s">
        <v>1429</v>
      </c>
      <c r="F18" s="165">
        <v>5</v>
      </c>
      <c r="G18" s="452" t="s">
        <v>1423</v>
      </c>
      <c r="H18" s="453"/>
      <c r="I18" s="328">
        <v>5</v>
      </c>
      <c r="J18" s="322">
        <v>1.3888888888888889E-3</v>
      </c>
      <c r="K18" s="323">
        <v>6.9444444444444449E-3</v>
      </c>
      <c r="L18" s="324">
        <v>6.9444444444444441E-3</v>
      </c>
      <c r="M18" s="166">
        <v>0.44791666666666657</v>
      </c>
      <c r="N18" s="167">
        <v>0.42708333333333326</v>
      </c>
      <c r="O18" s="325">
        <v>0.43749999999999989</v>
      </c>
      <c r="P18" s="306"/>
      <c r="Q18" s="326" t="s">
        <v>1530</v>
      </c>
      <c r="R18" s="327"/>
    </row>
    <row r="19" spans="1:18" ht="16.5" customHeight="1">
      <c r="A19" s="473"/>
      <c r="B19" s="476"/>
      <c r="C19" s="163"/>
      <c r="D19" s="165">
        <v>6</v>
      </c>
      <c r="E19" s="164" t="s">
        <v>1429</v>
      </c>
      <c r="F19" s="165">
        <v>10</v>
      </c>
      <c r="G19" s="452" t="s">
        <v>1423</v>
      </c>
      <c r="H19" s="453"/>
      <c r="I19" s="328">
        <v>5</v>
      </c>
      <c r="J19" s="322">
        <v>1.3888888888888889E-3</v>
      </c>
      <c r="K19" s="323">
        <v>6.9444444444444449E-3</v>
      </c>
      <c r="L19" s="324">
        <v>6.9444444444444441E-3</v>
      </c>
      <c r="M19" s="166">
        <v>0.45486111111111099</v>
      </c>
      <c r="N19" s="167">
        <v>0.43402777777777768</v>
      </c>
      <c r="O19" s="325">
        <v>0.44444444444444431</v>
      </c>
      <c r="P19" s="306"/>
      <c r="Q19" s="326" t="s">
        <v>1530</v>
      </c>
      <c r="R19" s="327"/>
    </row>
    <row r="20" spans="1:18" ht="16.5" customHeight="1">
      <c r="A20" s="473"/>
      <c r="B20" s="476"/>
      <c r="C20" s="163"/>
      <c r="D20" s="165">
        <v>11</v>
      </c>
      <c r="E20" s="168" t="s">
        <v>1429</v>
      </c>
      <c r="F20" s="169">
        <v>15</v>
      </c>
      <c r="G20" s="452" t="s">
        <v>1423</v>
      </c>
      <c r="H20" s="453"/>
      <c r="I20" s="328">
        <v>5</v>
      </c>
      <c r="J20" s="322">
        <v>1.3888888888888889E-3</v>
      </c>
      <c r="K20" s="323">
        <v>6.9444444444444449E-3</v>
      </c>
      <c r="L20" s="324">
        <v>6.9444444444444441E-3</v>
      </c>
      <c r="M20" s="166">
        <v>0.46180555555555541</v>
      </c>
      <c r="N20" s="167">
        <v>0.4409722222222221</v>
      </c>
      <c r="O20" s="325">
        <v>0.45138888888888873</v>
      </c>
      <c r="P20" s="306"/>
      <c r="Q20" s="326" t="s">
        <v>1530</v>
      </c>
      <c r="R20" s="327"/>
    </row>
    <row r="21" spans="1:18" ht="16.5" customHeight="1">
      <c r="A21" s="474"/>
      <c r="B21" s="477"/>
      <c r="C21" s="163"/>
      <c r="D21" s="165">
        <v>16</v>
      </c>
      <c r="E21" s="168" t="s">
        <v>1429</v>
      </c>
      <c r="F21" s="165">
        <v>19</v>
      </c>
      <c r="G21" s="452" t="s">
        <v>1423</v>
      </c>
      <c r="H21" s="453"/>
      <c r="I21" s="328">
        <v>4</v>
      </c>
      <c r="J21" s="322">
        <v>1.3888888888888889E-3</v>
      </c>
      <c r="K21" s="323">
        <v>5.5555555555555558E-3</v>
      </c>
      <c r="L21" s="324">
        <v>6.9444444444444441E-3</v>
      </c>
      <c r="M21" s="166">
        <v>0.46874999999999983</v>
      </c>
      <c r="N21" s="167">
        <v>0.44791666666666652</v>
      </c>
      <c r="O21" s="325">
        <v>0.45833333333333315</v>
      </c>
      <c r="P21" s="306"/>
      <c r="Q21" s="326" t="s">
        <v>1530</v>
      </c>
      <c r="R21" s="327"/>
    </row>
    <row r="22" spans="1:18" ht="16.5" customHeight="1">
      <c r="A22" s="450">
        <v>6</v>
      </c>
      <c r="B22" s="451" t="s">
        <v>1534</v>
      </c>
      <c r="C22" s="163"/>
      <c r="D22" s="164">
        <v>1</v>
      </c>
      <c r="E22" s="164" t="s">
        <v>1429</v>
      </c>
      <c r="F22" s="165">
        <v>5</v>
      </c>
      <c r="G22" s="452" t="s">
        <v>1423</v>
      </c>
      <c r="H22" s="453"/>
      <c r="I22" s="328">
        <v>5</v>
      </c>
      <c r="J22" s="322">
        <v>1.3888888888888889E-3</v>
      </c>
      <c r="K22" s="323">
        <v>6.9444444444444449E-3</v>
      </c>
      <c r="L22" s="324">
        <v>6.9444444444444441E-3</v>
      </c>
      <c r="M22" s="166">
        <v>0.47569444444444425</v>
      </c>
      <c r="N22" s="167">
        <v>0.45486111111111094</v>
      </c>
      <c r="O22" s="325">
        <v>0.46527777777777757</v>
      </c>
      <c r="P22" s="306"/>
      <c r="Q22" s="326" t="s">
        <v>1530</v>
      </c>
      <c r="R22" s="327"/>
    </row>
    <row r="23" spans="1:18" ht="16.5" customHeight="1">
      <c r="A23" s="450"/>
      <c r="B23" s="451"/>
      <c r="C23" s="163"/>
      <c r="D23" s="165">
        <v>6</v>
      </c>
      <c r="E23" s="164" t="s">
        <v>1429</v>
      </c>
      <c r="F23" s="165">
        <v>10</v>
      </c>
      <c r="G23" s="452" t="s">
        <v>1423</v>
      </c>
      <c r="H23" s="453"/>
      <c r="I23" s="328">
        <v>5</v>
      </c>
      <c r="J23" s="322">
        <v>1.3888888888888889E-3</v>
      </c>
      <c r="K23" s="323">
        <v>6.9444444444444449E-3</v>
      </c>
      <c r="L23" s="324">
        <v>6.9444444444444441E-3</v>
      </c>
      <c r="M23" s="166">
        <v>0.48263888888888867</v>
      </c>
      <c r="N23" s="167">
        <v>0.46180555555555536</v>
      </c>
      <c r="O23" s="325">
        <v>0.47222222222222199</v>
      </c>
      <c r="P23" s="306"/>
      <c r="Q23" s="326" t="s">
        <v>1530</v>
      </c>
      <c r="R23" s="327"/>
    </row>
    <row r="24" spans="1:18" ht="16.5" customHeight="1">
      <c r="A24" s="450"/>
      <c r="B24" s="451"/>
      <c r="C24" s="163"/>
      <c r="D24" s="165">
        <v>11</v>
      </c>
      <c r="E24" s="164" t="s">
        <v>1429</v>
      </c>
      <c r="F24" s="165">
        <v>14</v>
      </c>
      <c r="G24" s="452" t="s">
        <v>1423</v>
      </c>
      <c r="H24" s="453"/>
      <c r="I24" s="328">
        <v>4</v>
      </c>
      <c r="J24" s="322">
        <v>1.3888888888888889E-3</v>
      </c>
      <c r="K24" s="323">
        <v>5.5555555555555558E-3</v>
      </c>
      <c r="L24" s="324">
        <v>6.9444444444444441E-3</v>
      </c>
      <c r="M24" s="166">
        <v>0.48958333333333309</v>
      </c>
      <c r="N24" s="167">
        <v>0.46874999999999978</v>
      </c>
      <c r="O24" s="325">
        <v>0.47916666666666641</v>
      </c>
      <c r="P24" s="306"/>
      <c r="Q24" s="326" t="s">
        <v>1530</v>
      </c>
      <c r="R24" s="327"/>
    </row>
    <row r="25" spans="1:18" ht="16.5" hidden="1" customHeight="1">
      <c r="A25" s="450"/>
      <c r="B25" s="451"/>
      <c r="C25" s="163"/>
      <c r="D25" s="165">
        <v>0</v>
      </c>
      <c r="E25" s="168" t="s">
        <v>1429</v>
      </c>
      <c r="F25" s="169">
        <v>0</v>
      </c>
      <c r="G25" s="452" t="s">
        <v>1423</v>
      </c>
      <c r="H25" s="453"/>
      <c r="I25" s="328">
        <v>0</v>
      </c>
      <c r="J25" s="322">
        <v>1.3888888888888889E-3</v>
      </c>
      <c r="K25" s="323" t="s">
        <v>127</v>
      </c>
      <c r="L25" s="324"/>
      <c r="M25" s="166">
        <v>0.49652777777777751</v>
      </c>
      <c r="N25" s="167">
        <v>0.4756944444444442</v>
      </c>
      <c r="O25" s="325">
        <v>0.48611111111111083</v>
      </c>
      <c r="P25" s="306"/>
      <c r="Q25" s="326" t="s">
        <v>1530</v>
      </c>
      <c r="R25" s="327"/>
    </row>
    <row r="26" spans="1:18" ht="16.5" customHeight="1">
      <c r="A26" s="450">
        <v>7</v>
      </c>
      <c r="B26" s="451" t="s">
        <v>1535</v>
      </c>
      <c r="C26" s="163"/>
      <c r="D26" s="164">
        <v>1</v>
      </c>
      <c r="E26" s="164" t="s">
        <v>1429</v>
      </c>
      <c r="F26" s="165">
        <v>5</v>
      </c>
      <c r="G26" s="452" t="s">
        <v>1423</v>
      </c>
      <c r="H26" s="453"/>
      <c r="I26" s="328">
        <v>5</v>
      </c>
      <c r="J26" s="322">
        <v>1.3888888888888889E-3</v>
      </c>
      <c r="K26" s="323">
        <v>6.9444444444444449E-3</v>
      </c>
      <c r="L26" s="324">
        <v>6.9444444444444441E-3</v>
      </c>
      <c r="M26" s="166">
        <v>0.49652777777777751</v>
      </c>
      <c r="N26" s="167">
        <v>0.4756944444444442</v>
      </c>
      <c r="O26" s="325">
        <v>0.48611111111111083</v>
      </c>
      <c r="P26" s="306"/>
      <c r="Q26" s="326" t="s">
        <v>1530</v>
      </c>
      <c r="R26" s="327"/>
    </row>
    <row r="27" spans="1:18" ht="16.5" customHeight="1">
      <c r="A27" s="450"/>
      <c r="B27" s="451"/>
      <c r="C27" s="163"/>
      <c r="D27" s="165">
        <v>6</v>
      </c>
      <c r="E27" s="164" t="s">
        <v>1429</v>
      </c>
      <c r="F27" s="165">
        <v>10</v>
      </c>
      <c r="G27" s="452" t="s">
        <v>1423</v>
      </c>
      <c r="H27" s="453"/>
      <c r="I27" s="328">
        <v>5</v>
      </c>
      <c r="J27" s="322">
        <v>1.3888888888888889E-3</v>
      </c>
      <c r="K27" s="323">
        <v>6.9444444444444449E-3</v>
      </c>
      <c r="L27" s="324">
        <v>6.9444444444444441E-3</v>
      </c>
      <c r="M27" s="166">
        <v>0.50347222222222199</v>
      </c>
      <c r="N27" s="167">
        <v>0.48263888888888867</v>
      </c>
      <c r="O27" s="325">
        <v>0.4930555555555553</v>
      </c>
      <c r="P27" s="306"/>
      <c r="Q27" s="326" t="s">
        <v>1530</v>
      </c>
      <c r="R27" s="327"/>
    </row>
    <row r="28" spans="1:18" ht="16.5" customHeight="1">
      <c r="A28" s="450"/>
      <c r="B28" s="451"/>
      <c r="C28" s="163"/>
      <c r="D28" s="165">
        <v>11</v>
      </c>
      <c r="E28" s="164" t="s">
        <v>1429</v>
      </c>
      <c r="F28" s="165">
        <v>15</v>
      </c>
      <c r="G28" s="452" t="s">
        <v>1423</v>
      </c>
      <c r="H28" s="453"/>
      <c r="I28" s="328">
        <v>5</v>
      </c>
      <c r="J28" s="322">
        <v>1.3888888888888889E-3</v>
      </c>
      <c r="K28" s="323">
        <v>6.9444444444444449E-3</v>
      </c>
      <c r="L28" s="324">
        <v>6.9444444444444441E-3</v>
      </c>
      <c r="M28" s="166">
        <v>0.51041666666666641</v>
      </c>
      <c r="N28" s="167">
        <v>0.48958333333333309</v>
      </c>
      <c r="O28" s="325">
        <v>0.49999999999999972</v>
      </c>
      <c r="P28" s="306"/>
      <c r="Q28" s="326" t="s">
        <v>1530</v>
      </c>
      <c r="R28" s="327"/>
    </row>
    <row r="29" spans="1:18" ht="16.5" customHeight="1">
      <c r="A29" s="450"/>
      <c r="B29" s="451"/>
      <c r="C29" s="163"/>
      <c r="D29" s="165">
        <v>16</v>
      </c>
      <c r="E29" s="168" t="s">
        <v>1429</v>
      </c>
      <c r="F29" s="169">
        <v>20</v>
      </c>
      <c r="G29" s="452" t="s">
        <v>1423</v>
      </c>
      <c r="H29" s="453"/>
      <c r="I29" s="328">
        <v>5</v>
      </c>
      <c r="J29" s="322">
        <v>1.3888888888888889E-3</v>
      </c>
      <c r="K29" s="323">
        <v>1.0416666666666668E-2</v>
      </c>
      <c r="L29" s="324">
        <v>1.0416666666666666E-2</v>
      </c>
      <c r="M29" s="166">
        <v>0.51736111111111083</v>
      </c>
      <c r="N29" s="167">
        <v>0.49652777777777751</v>
      </c>
      <c r="O29" s="325">
        <v>0.5069444444444442</v>
      </c>
      <c r="P29" s="306"/>
      <c r="Q29" s="326" t="s">
        <v>1528</v>
      </c>
      <c r="R29" s="327" t="s">
        <v>1529</v>
      </c>
    </row>
    <row r="30" spans="1:18" ht="16.5" customHeight="1">
      <c r="A30" s="450">
        <v>8</v>
      </c>
      <c r="B30" s="451" t="s">
        <v>1434</v>
      </c>
      <c r="C30" s="163"/>
      <c r="D30" s="164">
        <v>1</v>
      </c>
      <c r="E30" s="164" t="s">
        <v>1429</v>
      </c>
      <c r="F30" s="165">
        <v>3</v>
      </c>
      <c r="G30" s="452" t="s">
        <v>1423</v>
      </c>
      <c r="H30" s="453"/>
      <c r="I30" s="328">
        <v>3</v>
      </c>
      <c r="J30" s="322">
        <v>2.7777777777777779E-3</v>
      </c>
      <c r="K30" s="323">
        <v>8.3333333333333332E-3</v>
      </c>
      <c r="L30" s="324">
        <v>1.0416666666666666E-2</v>
      </c>
      <c r="M30" s="166">
        <v>0.52777777777777746</v>
      </c>
      <c r="N30" s="167">
        <v>0.50694444444444409</v>
      </c>
      <c r="O30" s="325">
        <v>0.51736111111111083</v>
      </c>
      <c r="P30" s="306"/>
      <c r="Q30" s="326" t="s">
        <v>1530</v>
      </c>
      <c r="R30" s="327"/>
    </row>
    <row r="31" spans="1:18" ht="16.5" customHeight="1">
      <c r="A31" s="450"/>
      <c r="B31" s="451"/>
      <c r="C31" s="163"/>
      <c r="D31" s="165">
        <v>4</v>
      </c>
      <c r="E31" s="164" t="s">
        <v>1429</v>
      </c>
      <c r="F31" s="165">
        <v>6</v>
      </c>
      <c r="G31" s="452" t="s">
        <v>1423</v>
      </c>
      <c r="H31" s="453"/>
      <c r="I31" s="328">
        <v>3</v>
      </c>
      <c r="J31" s="322">
        <v>2.7777777777777779E-3</v>
      </c>
      <c r="K31" s="323">
        <v>1.1805555555555555E-2</v>
      </c>
      <c r="L31" s="324">
        <v>1.0416666666666666E-2</v>
      </c>
      <c r="M31" s="166">
        <v>0.53819444444444409</v>
      </c>
      <c r="N31" s="167">
        <v>0.51736111111111072</v>
      </c>
      <c r="O31" s="325">
        <v>0.52777777777777746</v>
      </c>
      <c r="P31" s="306"/>
      <c r="Q31" s="326" t="s">
        <v>1528</v>
      </c>
      <c r="R31" s="327" t="s">
        <v>1529</v>
      </c>
    </row>
    <row r="32" spans="1:18" ht="16.5" customHeight="1">
      <c r="A32" s="450">
        <v>9</v>
      </c>
      <c r="B32" s="451" t="s">
        <v>1435</v>
      </c>
      <c r="C32" s="163"/>
      <c r="D32" s="168">
        <v>1</v>
      </c>
      <c r="E32" s="168" t="s">
        <v>1429</v>
      </c>
      <c r="F32" s="169">
        <v>1</v>
      </c>
      <c r="G32" s="452" t="s">
        <v>1423</v>
      </c>
      <c r="H32" s="481"/>
      <c r="I32" s="328">
        <v>1</v>
      </c>
      <c r="J32" s="322">
        <v>4.8611111111111112E-3</v>
      </c>
      <c r="K32" s="323">
        <v>4.8611111111111112E-3</v>
      </c>
      <c r="L32" s="324">
        <v>6.9444444444444441E-3</v>
      </c>
      <c r="M32" s="166">
        <v>0.54861111111111072</v>
      </c>
      <c r="N32" s="167">
        <v>0.52777777777777735</v>
      </c>
      <c r="O32" s="325">
        <v>0.53819444444444409</v>
      </c>
      <c r="P32" s="306"/>
      <c r="Q32" s="326" t="s">
        <v>1530</v>
      </c>
      <c r="R32" s="327"/>
    </row>
    <row r="33" spans="1:18" ht="16.5" customHeight="1">
      <c r="A33" s="450"/>
      <c r="B33" s="451"/>
      <c r="C33" s="163"/>
      <c r="D33" s="165">
        <v>2</v>
      </c>
      <c r="E33" s="164" t="s">
        <v>1429</v>
      </c>
      <c r="F33" s="165">
        <v>2</v>
      </c>
      <c r="G33" s="452" t="s">
        <v>1423</v>
      </c>
      <c r="H33" s="481"/>
      <c r="I33" s="328">
        <v>1</v>
      </c>
      <c r="J33" s="322">
        <v>4.8611111111111112E-3</v>
      </c>
      <c r="K33" s="323">
        <v>4.8611111111111112E-3</v>
      </c>
      <c r="L33" s="324">
        <v>6.9444444444444441E-3</v>
      </c>
      <c r="M33" s="166">
        <v>0.55555555555555514</v>
      </c>
      <c r="N33" s="167">
        <v>0.53472222222222177</v>
      </c>
      <c r="O33" s="325">
        <v>0.54513888888888851</v>
      </c>
      <c r="P33" s="306"/>
      <c r="Q33" s="326" t="s">
        <v>1530</v>
      </c>
      <c r="R33" s="327"/>
    </row>
    <row r="34" spans="1:18" ht="16.5" customHeight="1">
      <c r="A34" s="478">
        <v>10</v>
      </c>
      <c r="B34" s="477" t="s">
        <v>1536</v>
      </c>
      <c r="C34" s="170"/>
      <c r="D34" s="164">
        <v>1</v>
      </c>
      <c r="E34" s="164" t="s">
        <v>1429</v>
      </c>
      <c r="F34" s="165">
        <v>2</v>
      </c>
      <c r="G34" s="479" t="s">
        <v>1423</v>
      </c>
      <c r="H34" s="480"/>
      <c r="I34" s="328">
        <v>2</v>
      </c>
      <c r="J34" s="331">
        <v>4.1666666666666666E-3</v>
      </c>
      <c r="K34" s="323">
        <v>8.3333333333333332E-3</v>
      </c>
      <c r="L34" s="332">
        <v>1.0416666666666666E-2</v>
      </c>
      <c r="M34" s="166">
        <v>0.56249999999999956</v>
      </c>
      <c r="N34" s="167">
        <v>0.54166666666666619</v>
      </c>
      <c r="O34" s="325">
        <v>0.55208333333333293</v>
      </c>
      <c r="P34" s="306"/>
      <c r="Q34" s="326" t="s">
        <v>1530</v>
      </c>
      <c r="R34" s="327"/>
    </row>
    <row r="35" spans="1:18" ht="16.5" customHeight="1">
      <c r="A35" s="478"/>
      <c r="B35" s="477"/>
      <c r="C35" s="170"/>
      <c r="D35" s="165">
        <v>3</v>
      </c>
      <c r="E35" s="164" t="s">
        <v>1429</v>
      </c>
      <c r="F35" s="165">
        <v>4</v>
      </c>
      <c r="G35" s="452" t="s">
        <v>1423</v>
      </c>
      <c r="H35" s="453"/>
      <c r="I35" s="328">
        <v>2</v>
      </c>
      <c r="J35" s="331">
        <v>4.1666666666666666E-3</v>
      </c>
      <c r="K35" s="323">
        <v>8.3333333333333332E-3</v>
      </c>
      <c r="L35" s="332">
        <v>1.0416666666666666E-2</v>
      </c>
      <c r="M35" s="166">
        <v>0.57291666666666619</v>
      </c>
      <c r="N35" s="167">
        <v>0.55208333333333282</v>
      </c>
      <c r="O35" s="325">
        <v>0.56249999999999956</v>
      </c>
      <c r="P35" s="306"/>
      <c r="Q35" s="326" t="s">
        <v>1530</v>
      </c>
      <c r="R35" s="327"/>
    </row>
    <row r="36" spans="1:18" ht="16.5" customHeight="1">
      <c r="A36" s="450"/>
      <c r="B36" s="451"/>
      <c r="C36" s="163"/>
      <c r="D36" s="165">
        <v>5</v>
      </c>
      <c r="E36" s="168" t="s">
        <v>1429</v>
      </c>
      <c r="F36" s="169">
        <v>6</v>
      </c>
      <c r="G36" s="452" t="s">
        <v>1423</v>
      </c>
      <c r="H36" s="453"/>
      <c r="I36" s="328">
        <v>2</v>
      </c>
      <c r="J36" s="322">
        <v>4.1666666666666666E-3</v>
      </c>
      <c r="K36" s="323">
        <v>1.1805555555555555E-2</v>
      </c>
      <c r="L36" s="324">
        <v>1.3888888888888888E-2</v>
      </c>
      <c r="M36" s="166">
        <v>0.58333333333333282</v>
      </c>
      <c r="N36" s="167">
        <v>0.56249999999999944</v>
      </c>
      <c r="O36" s="325">
        <v>0.57291666666666619</v>
      </c>
      <c r="P36" s="306"/>
      <c r="Q36" s="326" t="s">
        <v>1528</v>
      </c>
      <c r="R36" s="327" t="s">
        <v>1529</v>
      </c>
    </row>
    <row r="37" spans="1:18" ht="16.5" customHeight="1">
      <c r="A37" s="450">
        <v>11</v>
      </c>
      <c r="B37" s="451" t="s">
        <v>1537</v>
      </c>
      <c r="C37" s="163"/>
      <c r="D37" s="164">
        <v>1</v>
      </c>
      <c r="E37" s="164" t="s">
        <v>1429</v>
      </c>
      <c r="F37" s="165">
        <v>3</v>
      </c>
      <c r="G37" s="452" t="s">
        <v>1423</v>
      </c>
      <c r="H37" s="453"/>
      <c r="I37" s="328">
        <v>3</v>
      </c>
      <c r="J37" s="322">
        <v>2.0833333333333333E-3</v>
      </c>
      <c r="K37" s="323">
        <v>6.2500000000000003E-3</v>
      </c>
      <c r="L37" s="324">
        <v>6.9444444444444441E-3</v>
      </c>
      <c r="M37" s="166">
        <v>0.59722222222222165</v>
      </c>
      <c r="N37" s="167">
        <v>0.57638888888888828</v>
      </c>
      <c r="O37" s="325">
        <v>0.58680555555555503</v>
      </c>
      <c r="P37" s="306"/>
      <c r="Q37" s="326" t="s">
        <v>1530</v>
      </c>
      <c r="R37" s="327"/>
    </row>
    <row r="38" spans="1:18" ht="16.5" customHeight="1">
      <c r="A38" s="450"/>
      <c r="B38" s="451"/>
      <c r="C38" s="163"/>
      <c r="D38" s="165">
        <v>4</v>
      </c>
      <c r="E38" s="164" t="s">
        <v>1429</v>
      </c>
      <c r="F38" s="165">
        <v>5</v>
      </c>
      <c r="G38" s="452" t="s">
        <v>1423</v>
      </c>
      <c r="H38" s="453"/>
      <c r="I38" s="328">
        <v>2</v>
      </c>
      <c r="J38" s="322">
        <v>2.0833333333333333E-3</v>
      </c>
      <c r="K38" s="323">
        <v>4.1666666666666666E-3</v>
      </c>
      <c r="L38" s="324">
        <v>3.472222222222222E-3</v>
      </c>
      <c r="M38" s="166">
        <v>0.60416666666666607</v>
      </c>
      <c r="N38" s="167">
        <v>0.5833333333333327</v>
      </c>
      <c r="O38" s="325">
        <v>0.59374999999999944</v>
      </c>
      <c r="P38" s="306"/>
      <c r="Q38" s="326" t="s">
        <v>1530</v>
      </c>
      <c r="R38" s="327"/>
    </row>
    <row r="39" spans="1:18" ht="16.5" hidden="1" customHeight="1">
      <c r="A39" s="450"/>
      <c r="B39" s="451"/>
      <c r="C39" s="163"/>
      <c r="D39" s="165">
        <v>0</v>
      </c>
      <c r="E39" s="168" t="s">
        <v>1429</v>
      </c>
      <c r="F39" s="169">
        <v>0</v>
      </c>
      <c r="G39" s="452" t="s">
        <v>1423</v>
      </c>
      <c r="H39" s="453"/>
      <c r="I39" s="328">
        <v>0</v>
      </c>
      <c r="J39" s="322">
        <v>2.0833333333333333E-3</v>
      </c>
      <c r="K39" s="323" t="s">
        <v>127</v>
      </c>
      <c r="L39" s="324"/>
      <c r="M39" s="166">
        <v>0.60763888888888828</v>
      </c>
      <c r="N39" s="167">
        <v>0.58680555555555491</v>
      </c>
      <c r="O39" s="325">
        <v>0.59722222222222165</v>
      </c>
      <c r="P39" s="306"/>
      <c r="Q39" s="326" t="s">
        <v>1530</v>
      </c>
      <c r="R39" s="327"/>
    </row>
    <row r="40" spans="1:18" ht="16.5" customHeight="1">
      <c r="A40" s="450">
        <v>12</v>
      </c>
      <c r="B40" s="451" t="s">
        <v>1538</v>
      </c>
      <c r="C40" s="163"/>
      <c r="D40" s="164">
        <v>1</v>
      </c>
      <c r="E40" s="164" t="s">
        <v>1429</v>
      </c>
      <c r="F40" s="165">
        <v>4</v>
      </c>
      <c r="G40" s="452" t="s">
        <v>1423</v>
      </c>
      <c r="H40" s="453"/>
      <c r="I40" s="328">
        <v>4</v>
      </c>
      <c r="J40" s="322">
        <v>2.0833333333333333E-3</v>
      </c>
      <c r="K40" s="323">
        <v>8.3333333333333332E-3</v>
      </c>
      <c r="L40" s="324">
        <v>6.9444444444444441E-3</v>
      </c>
      <c r="M40" s="166">
        <v>0.60763888888888828</v>
      </c>
      <c r="N40" s="167">
        <v>0.58680555555555491</v>
      </c>
      <c r="O40" s="325">
        <v>0.59722222222222165</v>
      </c>
      <c r="P40" s="306"/>
      <c r="Q40" s="326" t="s">
        <v>1530</v>
      </c>
      <c r="R40" s="327"/>
    </row>
    <row r="41" spans="1:18" ht="16.5" customHeight="1">
      <c r="A41" s="450"/>
      <c r="B41" s="451"/>
      <c r="C41" s="163"/>
      <c r="D41" s="165">
        <v>5</v>
      </c>
      <c r="E41" s="164" t="s">
        <v>1429</v>
      </c>
      <c r="F41" s="165">
        <v>8</v>
      </c>
      <c r="G41" s="452" t="s">
        <v>1423</v>
      </c>
      <c r="H41" s="453"/>
      <c r="I41" s="328">
        <v>4</v>
      </c>
      <c r="J41" s="322">
        <v>2.0833333333333333E-3</v>
      </c>
      <c r="K41" s="323">
        <v>1.1805555555555555E-2</v>
      </c>
      <c r="L41" s="324">
        <v>1.3888888888888888E-2</v>
      </c>
      <c r="M41" s="166">
        <v>0.6145833333333327</v>
      </c>
      <c r="N41" s="167">
        <v>0.59374999999999933</v>
      </c>
      <c r="O41" s="325">
        <v>0.60416666666666607</v>
      </c>
      <c r="P41" s="306"/>
      <c r="Q41" s="326" t="s">
        <v>1528</v>
      </c>
      <c r="R41" s="327" t="s">
        <v>1529</v>
      </c>
    </row>
    <row r="42" spans="1:18" ht="16.5" hidden="1" customHeight="1">
      <c r="A42" s="450"/>
      <c r="B42" s="451"/>
      <c r="C42" s="163"/>
      <c r="D42" s="165">
        <v>0</v>
      </c>
      <c r="E42" s="168" t="s">
        <v>1429</v>
      </c>
      <c r="F42" s="169">
        <v>0</v>
      </c>
      <c r="G42" s="452" t="s">
        <v>1423</v>
      </c>
      <c r="H42" s="453"/>
      <c r="I42" s="328">
        <v>0</v>
      </c>
      <c r="J42" s="322">
        <v>2.0833333333333333E-3</v>
      </c>
      <c r="K42" s="323" t="s">
        <v>127</v>
      </c>
      <c r="L42" s="324"/>
      <c r="M42" s="166">
        <v>0.62847222222222154</v>
      </c>
      <c r="N42" s="167">
        <v>0.60763888888888817</v>
      </c>
      <c r="O42" s="325">
        <v>0.61805555555555491</v>
      </c>
      <c r="P42" s="306"/>
      <c r="Q42" s="326" t="s">
        <v>1530</v>
      </c>
      <c r="R42" s="327"/>
    </row>
    <row r="43" spans="1:18" ht="16.5" customHeight="1">
      <c r="A43" s="450">
        <v>13</v>
      </c>
      <c r="B43" s="451" t="s">
        <v>1539</v>
      </c>
      <c r="C43" s="163"/>
      <c r="D43" s="164">
        <v>1</v>
      </c>
      <c r="E43" s="164" t="s">
        <v>1429</v>
      </c>
      <c r="F43" s="165">
        <v>3</v>
      </c>
      <c r="G43" s="452" t="s">
        <v>1423</v>
      </c>
      <c r="H43" s="453"/>
      <c r="I43" s="328">
        <v>3</v>
      </c>
      <c r="J43" s="322">
        <v>2.7777777777777779E-3</v>
      </c>
      <c r="K43" s="323">
        <v>8.3333333333333332E-3</v>
      </c>
      <c r="L43" s="324">
        <v>1.0416666666666666E-2</v>
      </c>
      <c r="M43" s="166">
        <v>0.62847222222222154</v>
      </c>
      <c r="N43" s="167">
        <v>0.60763888888888817</v>
      </c>
      <c r="O43" s="325">
        <v>0.61805555555555491</v>
      </c>
      <c r="P43" s="306"/>
      <c r="Q43" s="326" t="s">
        <v>1530</v>
      </c>
      <c r="R43" s="327"/>
    </row>
    <row r="44" spans="1:18" ht="16.5" customHeight="1">
      <c r="A44" s="450"/>
      <c r="B44" s="451"/>
      <c r="C44" s="163"/>
      <c r="D44" s="165">
        <v>4</v>
      </c>
      <c r="E44" s="164" t="s">
        <v>1429</v>
      </c>
      <c r="F44" s="165">
        <v>6</v>
      </c>
      <c r="G44" s="452" t="s">
        <v>1423</v>
      </c>
      <c r="H44" s="453"/>
      <c r="I44" s="328">
        <v>3</v>
      </c>
      <c r="J44" s="322">
        <v>2.7777777777777779E-3</v>
      </c>
      <c r="K44" s="323">
        <v>8.3333333333333332E-3</v>
      </c>
      <c r="L44" s="324">
        <v>1.0416666666666666E-2</v>
      </c>
      <c r="M44" s="166">
        <v>0.63888888888888817</v>
      </c>
      <c r="N44" s="167">
        <v>0.6180555555555548</v>
      </c>
      <c r="O44" s="325">
        <v>0.62847222222222154</v>
      </c>
      <c r="P44" s="306"/>
      <c r="Q44" s="326" t="s">
        <v>1530</v>
      </c>
      <c r="R44" s="327"/>
    </row>
    <row r="45" spans="1:18" ht="16.5" hidden="1" customHeight="1">
      <c r="A45" s="450"/>
      <c r="B45" s="451"/>
      <c r="C45" s="163"/>
      <c r="D45" s="165">
        <v>0</v>
      </c>
      <c r="E45" s="168" t="s">
        <v>1429</v>
      </c>
      <c r="F45" s="169">
        <v>0</v>
      </c>
      <c r="G45" s="452" t="s">
        <v>1423</v>
      </c>
      <c r="H45" s="453"/>
      <c r="I45" s="328">
        <v>0</v>
      </c>
      <c r="J45" s="322">
        <v>2.7777777777777779E-3</v>
      </c>
      <c r="K45" s="323" t="s">
        <v>127</v>
      </c>
      <c r="L45" s="324"/>
      <c r="M45" s="166">
        <v>0.6493055555555548</v>
      </c>
      <c r="N45" s="167">
        <v>0.62847222222222143</v>
      </c>
      <c r="O45" s="325">
        <v>0.63888888888888817</v>
      </c>
      <c r="P45" s="306"/>
      <c r="Q45" s="326" t="s">
        <v>1530</v>
      </c>
      <c r="R45" s="327"/>
    </row>
    <row r="46" spans="1:18" ht="16.5" customHeight="1">
      <c r="A46" s="450">
        <v>14</v>
      </c>
      <c r="B46" s="451" t="s">
        <v>1436</v>
      </c>
      <c r="C46" s="163"/>
      <c r="D46" s="164">
        <v>1</v>
      </c>
      <c r="E46" s="164" t="s">
        <v>1429</v>
      </c>
      <c r="F46" s="165">
        <v>2</v>
      </c>
      <c r="G46" s="452" t="s">
        <v>1423</v>
      </c>
      <c r="H46" s="453"/>
      <c r="I46" s="328">
        <v>2</v>
      </c>
      <c r="J46" s="322">
        <v>2.7777777777777779E-3</v>
      </c>
      <c r="K46" s="323">
        <v>5.5555555555555558E-3</v>
      </c>
      <c r="L46" s="324">
        <v>6.9444444444444441E-3</v>
      </c>
      <c r="M46" s="166">
        <v>0.6493055555555548</v>
      </c>
      <c r="N46" s="167">
        <v>0.62847222222222143</v>
      </c>
      <c r="O46" s="325">
        <v>0.63888888888888817</v>
      </c>
      <c r="P46" s="306"/>
      <c r="Q46" s="326" t="s">
        <v>1530</v>
      </c>
      <c r="R46" s="327"/>
    </row>
    <row r="47" spans="1:18" ht="16.5" customHeight="1">
      <c r="A47" s="450"/>
      <c r="B47" s="451"/>
      <c r="C47" s="163"/>
      <c r="D47" s="165">
        <v>3</v>
      </c>
      <c r="E47" s="164" t="s">
        <v>1429</v>
      </c>
      <c r="F47" s="165">
        <v>4</v>
      </c>
      <c r="G47" s="452" t="s">
        <v>1423</v>
      </c>
      <c r="H47" s="453"/>
      <c r="I47" s="328">
        <v>2</v>
      </c>
      <c r="J47" s="322">
        <v>2.7777777777777779E-3</v>
      </c>
      <c r="K47" s="323">
        <v>5.5555555555555558E-3</v>
      </c>
      <c r="L47" s="324">
        <v>6.9444444444444441E-3</v>
      </c>
      <c r="M47" s="166">
        <v>0.65624999999999922</v>
      </c>
      <c r="N47" s="167">
        <v>0.63541666666666585</v>
      </c>
      <c r="O47" s="325">
        <v>0.64583333333333259</v>
      </c>
      <c r="P47" s="306"/>
      <c r="Q47" s="326" t="s">
        <v>1530</v>
      </c>
      <c r="R47" s="327"/>
    </row>
    <row r="48" spans="1:18" ht="16.5" hidden="1" customHeight="1">
      <c r="A48" s="450"/>
      <c r="B48" s="451"/>
      <c r="C48" s="163"/>
      <c r="D48" s="165">
        <v>0</v>
      </c>
      <c r="E48" s="168" t="s">
        <v>1429</v>
      </c>
      <c r="F48" s="169">
        <v>0</v>
      </c>
      <c r="G48" s="452" t="s">
        <v>1423</v>
      </c>
      <c r="H48" s="453"/>
      <c r="I48" s="328">
        <v>0</v>
      </c>
      <c r="J48" s="322">
        <v>2.7777777777777779E-3</v>
      </c>
      <c r="K48" s="323" t="s">
        <v>127</v>
      </c>
      <c r="L48" s="324">
        <v>6.9444444444444441E-3</v>
      </c>
      <c r="M48" s="166">
        <v>0.66319444444444364</v>
      </c>
      <c r="N48" s="167">
        <v>0.64236111111111027</v>
      </c>
      <c r="O48" s="325">
        <v>0.65277777777777701</v>
      </c>
      <c r="P48" s="306"/>
      <c r="Q48" s="326" t="s">
        <v>1530</v>
      </c>
      <c r="R48" s="327"/>
    </row>
    <row r="49" spans="1:18" ht="16.5" customHeight="1">
      <c r="A49" s="472">
        <v>15</v>
      </c>
      <c r="B49" s="482" t="s">
        <v>1540</v>
      </c>
      <c r="C49" s="163"/>
      <c r="D49" s="164">
        <v>1</v>
      </c>
      <c r="E49" s="164" t="s">
        <v>1429</v>
      </c>
      <c r="F49" s="165">
        <v>2</v>
      </c>
      <c r="G49" s="452" t="s">
        <v>1423</v>
      </c>
      <c r="H49" s="453"/>
      <c r="I49" s="328">
        <v>2</v>
      </c>
      <c r="J49" s="322">
        <v>2.7777777777777779E-3</v>
      </c>
      <c r="K49" s="323">
        <v>5.5555555555555558E-3</v>
      </c>
      <c r="L49" s="324">
        <v>6.9444444444444441E-3</v>
      </c>
      <c r="M49" s="166">
        <v>0.67013888888888806</v>
      </c>
      <c r="N49" s="167">
        <v>0.64930555555555469</v>
      </c>
      <c r="O49" s="325">
        <v>0.65972222222222143</v>
      </c>
      <c r="P49" s="306"/>
      <c r="Q49" s="326" t="s">
        <v>1530</v>
      </c>
      <c r="R49" s="327"/>
    </row>
    <row r="50" spans="1:18" ht="16.5" customHeight="1">
      <c r="A50" s="474"/>
      <c r="B50" s="483"/>
      <c r="C50" s="163"/>
      <c r="D50" s="165">
        <v>3</v>
      </c>
      <c r="E50" s="164" t="s">
        <v>1429</v>
      </c>
      <c r="F50" s="165">
        <v>3</v>
      </c>
      <c r="G50" s="452" t="s">
        <v>1423</v>
      </c>
      <c r="H50" s="453"/>
      <c r="I50" s="328">
        <v>1</v>
      </c>
      <c r="J50" s="322">
        <v>2.7777777777777779E-3</v>
      </c>
      <c r="K50" s="323">
        <v>2.7777777777777779E-3</v>
      </c>
      <c r="L50" s="324">
        <v>3.472222222222222E-3</v>
      </c>
      <c r="M50" s="166">
        <v>0.67708333333333248</v>
      </c>
      <c r="N50" s="167">
        <v>0.65624999999999911</v>
      </c>
      <c r="O50" s="325">
        <v>0.66666666666666585</v>
      </c>
      <c r="P50" s="306"/>
      <c r="Q50" s="326" t="s">
        <v>1530</v>
      </c>
      <c r="R50" s="327"/>
    </row>
    <row r="51" spans="1:18" ht="16.5" customHeight="1">
      <c r="A51" s="472">
        <v>16</v>
      </c>
      <c r="B51" s="482" t="s">
        <v>1541</v>
      </c>
      <c r="C51" s="163"/>
      <c r="D51" s="168">
        <v>1</v>
      </c>
      <c r="E51" s="168" t="s">
        <v>1429</v>
      </c>
      <c r="F51" s="169">
        <v>2</v>
      </c>
      <c r="G51" s="452" t="s">
        <v>1423</v>
      </c>
      <c r="H51" s="453"/>
      <c r="I51" s="333">
        <v>2</v>
      </c>
      <c r="J51" s="322">
        <v>2.7777777777777779E-3</v>
      </c>
      <c r="K51" s="334">
        <v>5.5555555555555558E-3</v>
      </c>
      <c r="L51" s="324">
        <v>6.9444444444444441E-3</v>
      </c>
      <c r="M51" s="171">
        <v>0.68055555555555469</v>
      </c>
      <c r="N51" s="172">
        <v>0.65972222222222132</v>
      </c>
      <c r="O51" s="335">
        <v>0.67013888888888806</v>
      </c>
      <c r="P51" s="306"/>
      <c r="Q51" s="326" t="s">
        <v>1530</v>
      </c>
      <c r="R51" s="327"/>
    </row>
    <row r="52" spans="1:18">
      <c r="A52" s="484"/>
      <c r="B52" s="485"/>
      <c r="C52" s="173"/>
      <c r="D52" s="336">
        <v>3</v>
      </c>
      <c r="E52" s="337" t="s">
        <v>1429</v>
      </c>
      <c r="F52" s="336">
        <v>4</v>
      </c>
      <c r="G52" s="463" t="s">
        <v>1423</v>
      </c>
      <c r="H52" s="465"/>
      <c r="I52" s="338">
        <v>2</v>
      </c>
      <c r="J52" s="339">
        <v>2.7777777777777779E-3</v>
      </c>
      <c r="K52" s="340">
        <v>5.5555555555555558E-3</v>
      </c>
      <c r="L52" s="341">
        <v>6.9444444444444441E-3</v>
      </c>
      <c r="M52" s="342">
        <v>0.68749999999999911</v>
      </c>
      <c r="N52" s="343">
        <v>0.66666666666666574</v>
      </c>
      <c r="O52" s="344">
        <v>0.67708333333333248</v>
      </c>
      <c r="P52" s="306"/>
      <c r="Q52" s="326" t="s">
        <v>1530</v>
      </c>
      <c r="R52" s="327"/>
    </row>
    <row r="53" spans="1:18">
      <c r="A53" s="174"/>
      <c r="B53" s="174" t="s">
        <v>1437</v>
      </c>
      <c r="C53" s="47"/>
      <c r="D53" s="47"/>
      <c r="E53" s="47"/>
      <c r="F53" s="175"/>
      <c r="G53" s="47"/>
      <c r="H53" s="46"/>
      <c r="I53" s="46"/>
      <c r="J53" s="174"/>
      <c r="K53" s="46"/>
      <c r="L53" s="46"/>
      <c r="M53" s="174"/>
      <c r="N53" s="174"/>
      <c r="O53" s="174"/>
      <c r="P53" s="306"/>
    </row>
    <row r="54" spans="1:18">
      <c r="A54" s="456" t="s">
        <v>1421</v>
      </c>
      <c r="B54" s="458" t="s">
        <v>1422</v>
      </c>
      <c r="C54" s="492" t="s">
        <v>1438</v>
      </c>
      <c r="D54" s="493"/>
      <c r="E54" s="493"/>
      <c r="F54" s="493"/>
      <c r="G54" s="493"/>
      <c r="H54" s="494"/>
      <c r="I54" s="308" t="s">
        <v>1423</v>
      </c>
      <c r="J54" s="345" t="s">
        <v>1542</v>
      </c>
      <c r="K54" s="307" t="s">
        <v>1524</v>
      </c>
      <c r="L54" s="346"/>
      <c r="M54" s="468" t="s">
        <v>1424</v>
      </c>
      <c r="N54" s="470" t="s">
        <v>1425</v>
      </c>
      <c r="O54" s="471"/>
      <c r="P54" s="306"/>
    </row>
    <row r="55" spans="1:18" ht="15" customHeight="1">
      <c r="A55" s="457"/>
      <c r="B55" s="459"/>
      <c r="C55" s="495"/>
      <c r="D55" s="496"/>
      <c r="E55" s="496"/>
      <c r="F55" s="496"/>
      <c r="G55" s="496"/>
      <c r="H55" s="497"/>
      <c r="I55" s="310" t="s">
        <v>1523</v>
      </c>
      <c r="J55" s="347" t="s">
        <v>1523</v>
      </c>
      <c r="K55" s="309" t="s">
        <v>1525</v>
      </c>
      <c r="L55" s="311" t="s">
        <v>1526</v>
      </c>
      <c r="M55" s="469"/>
      <c r="N55" s="161" t="s">
        <v>1426</v>
      </c>
      <c r="O55" s="162" t="s">
        <v>1427</v>
      </c>
      <c r="P55" s="306"/>
    </row>
    <row r="56" spans="1:18" ht="15.75" hidden="1" customHeight="1">
      <c r="A56" s="348"/>
      <c r="B56" s="313" t="s">
        <v>1527</v>
      </c>
      <c r="C56" s="349"/>
      <c r="D56" s="350"/>
      <c r="E56" s="350"/>
      <c r="F56" s="351"/>
      <c r="G56" s="350"/>
      <c r="H56" s="352"/>
      <c r="I56" s="486" t="s">
        <v>1527</v>
      </c>
      <c r="J56" s="487"/>
      <c r="K56" s="487"/>
      <c r="L56" s="488"/>
      <c r="M56" s="329"/>
      <c r="N56" s="353">
        <v>2.7777777777777776E-2</v>
      </c>
      <c r="O56" s="354">
        <v>1.3888888888888888E-2</v>
      </c>
      <c r="P56" s="306"/>
    </row>
    <row r="57" spans="1:18" ht="15.75" customHeight="1">
      <c r="A57" s="269">
        <v>1</v>
      </c>
      <c r="B57" s="489" t="s">
        <v>1543</v>
      </c>
      <c r="C57" s="466">
        <v>1</v>
      </c>
      <c r="D57" s="466"/>
      <c r="E57" s="355" t="s">
        <v>1423</v>
      </c>
      <c r="F57" s="461" t="s">
        <v>1440</v>
      </c>
      <c r="G57" s="461"/>
      <c r="H57" s="462"/>
      <c r="I57" s="356">
        <v>1</v>
      </c>
      <c r="J57" s="357">
        <v>26</v>
      </c>
      <c r="K57" s="358">
        <v>3.472222222222222E-3</v>
      </c>
      <c r="L57" s="359">
        <v>8.3333333333333329E-2</v>
      </c>
      <c r="M57" s="360">
        <v>0.41666666666666669</v>
      </c>
      <c r="N57" s="176">
        <v>0.3888888888888889</v>
      </c>
      <c r="O57" s="361">
        <v>0.40277777777777779</v>
      </c>
      <c r="P57" s="306"/>
    </row>
    <row r="58" spans="1:18" ht="15.75" hidden="1" customHeight="1">
      <c r="A58" s="270">
        <v>2</v>
      </c>
      <c r="B58" s="451"/>
      <c r="C58" s="490">
        <v>2</v>
      </c>
      <c r="D58" s="490"/>
      <c r="E58" s="362" t="s">
        <v>1423</v>
      </c>
      <c r="F58" s="491" t="s">
        <v>1439</v>
      </c>
      <c r="G58" s="491"/>
      <c r="H58" s="453"/>
      <c r="I58" s="321" t="s">
        <v>1544</v>
      </c>
      <c r="J58" s="363">
        <v>26</v>
      </c>
      <c r="K58" s="364">
        <v>9.0277777777777776E-2</v>
      </c>
      <c r="L58" s="365"/>
      <c r="M58" s="171">
        <v>0.5</v>
      </c>
      <c r="N58" s="172">
        <v>0.47222222222222221</v>
      </c>
      <c r="O58" s="335">
        <v>0.4861111111111111</v>
      </c>
      <c r="P58" s="306"/>
    </row>
    <row r="59" spans="1:18" ht="15.75" customHeight="1">
      <c r="A59" s="270">
        <v>3</v>
      </c>
      <c r="B59" s="451" t="s">
        <v>1545</v>
      </c>
      <c r="C59" s="490">
        <v>1</v>
      </c>
      <c r="D59" s="490"/>
      <c r="E59" s="362" t="s">
        <v>1423</v>
      </c>
      <c r="F59" s="491" t="s">
        <v>1440</v>
      </c>
      <c r="G59" s="491"/>
      <c r="H59" s="453"/>
      <c r="I59" s="321">
        <v>1</v>
      </c>
      <c r="J59" s="363">
        <v>19</v>
      </c>
      <c r="K59" s="366">
        <v>3.472222222222222E-3</v>
      </c>
      <c r="L59" s="324">
        <v>4.1666666666666664E-2</v>
      </c>
      <c r="M59" s="171">
        <v>0.54166666666666663</v>
      </c>
      <c r="N59" s="172">
        <v>0.51388888888888884</v>
      </c>
      <c r="O59" s="335">
        <v>0.52777777777777779</v>
      </c>
      <c r="P59" s="306"/>
    </row>
    <row r="60" spans="1:18" ht="15.75" hidden="1" customHeight="1">
      <c r="A60" s="271">
        <v>4</v>
      </c>
      <c r="B60" s="503"/>
      <c r="C60" s="504">
        <v>2</v>
      </c>
      <c r="D60" s="504"/>
      <c r="E60" s="367" t="s">
        <v>1423</v>
      </c>
      <c r="F60" s="464" t="s">
        <v>1439</v>
      </c>
      <c r="G60" s="464"/>
      <c r="H60" s="465"/>
      <c r="I60" s="368" t="s">
        <v>1544</v>
      </c>
      <c r="J60" s="369">
        <v>19</v>
      </c>
      <c r="K60" s="370">
        <v>6.5972222222222224E-2</v>
      </c>
      <c r="L60" s="371"/>
      <c r="M60" s="177">
        <v>0.58333333333333326</v>
      </c>
      <c r="N60" s="178">
        <v>0.55555555555555547</v>
      </c>
      <c r="O60" s="372">
        <v>0.56944444444444442</v>
      </c>
      <c r="P60" s="306"/>
    </row>
    <row r="61" spans="1:18" ht="16.5" customHeight="1">
      <c r="A61" s="269">
        <v>1</v>
      </c>
      <c r="B61" s="489" t="s">
        <v>1546</v>
      </c>
      <c r="C61" s="466">
        <v>1</v>
      </c>
      <c r="D61" s="466"/>
      <c r="E61" s="355" t="s">
        <v>1423</v>
      </c>
      <c r="F61" s="461" t="s">
        <v>1439</v>
      </c>
      <c r="G61" s="461"/>
      <c r="H61" s="462"/>
      <c r="I61" s="498">
        <v>4</v>
      </c>
      <c r="J61" s="357">
        <v>65</v>
      </c>
      <c r="K61" s="373">
        <v>2.0833333333333333E-3</v>
      </c>
      <c r="L61" s="500">
        <v>8.3333333333333329E-2</v>
      </c>
      <c r="M61" s="508">
        <v>0.39583333333333331</v>
      </c>
      <c r="N61" s="509">
        <v>0.36805555555555552</v>
      </c>
      <c r="O61" s="510">
        <v>0.38194444444444442</v>
      </c>
      <c r="P61" s="306"/>
    </row>
    <row r="62" spans="1:18" ht="16.5" customHeight="1">
      <c r="A62" s="270">
        <v>1</v>
      </c>
      <c r="B62" s="451"/>
      <c r="C62" s="490">
        <v>2</v>
      </c>
      <c r="D62" s="490"/>
      <c r="E62" s="362" t="s">
        <v>1423</v>
      </c>
      <c r="F62" s="491" t="s">
        <v>1440</v>
      </c>
      <c r="G62" s="491"/>
      <c r="H62" s="453"/>
      <c r="I62" s="499"/>
      <c r="J62" s="363">
        <v>4</v>
      </c>
      <c r="K62" s="364">
        <v>3.3854166666666664E-2</v>
      </c>
      <c r="L62" s="501"/>
      <c r="M62" s="505"/>
      <c r="N62" s="506"/>
      <c r="O62" s="507"/>
      <c r="P62" s="306"/>
    </row>
    <row r="63" spans="1:18" ht="16.5" customHeight="1">
      <c r="A63" s="270">
        <v>2</v>
      </c>
      <c r="B63" s="451"/>
      <c r="C63" s="490">
        <v>3</v>
      </c>
      <c r="D63" s="490"/>
      <c r="E63" s="362" t="s">
        <v>1423</v>
      </c>
      <c r="F63" s="491" t="s">
        <v>1439</v>
      </c>
      <c r="G63" s="491"/>
      <c r="H63" s="453"/>
      <c r="I63" s="499"/>
      <c r="J63" s="363">
        <v>16.25</v>
      </c>
      <c r="K63" s="374"/>
      <c r="L63" s="502">
        <v>2.0833333333333332E-2</v>
      </c>
      <c r="M63" s="505">
        <v>0.47916666666666663</v>
      </c>
      <c r="N63" s="506">
        <v>0.45138888888888884</v>
      </c>
      <c r="O63" s="507">
        <v>0.46527777777777773</v>
      </c>
      <c r="P63" s="306"/>
    </row>
    <row r="64" spans="1:18" ht="16.5" customHeight="1">
      <c r="A64" s="270">
        <v>2</v>
      </c>
      <c r="B64" s="451"/>
      <c r="C64" s="490">
        <v>4</v>
      </c>
      <c r="D64" s="490"/>
      <c r="E64" s="362" t="s">
        <v>1423</v>
      </c>
      <c r="F64" s="491" t="s">
        <v>1440</v>
      </c>
      <c r="G64" s="491"/>
      <c r="H64" s="453"/>
      <c r="I64" s="499"/>
      <c r="J64" s="363" t="s">
        <v>127</v>
      </c>
      <c r="K64" s="374"/>
      <c r="L64" s="501"/>
      <c r="M64" s="505"/>
      <c r="N64" s="506"/>
      <c r="O64" s="507"/>
      <c r="P64" s="306"/>
    </row>
    <row r="65" spans="1:18" ht="16.5" customHeight="1">
      <c r="A65" s="270">
        <v>3</v>
      </c>
      <c r="B65" s="451" t="s">
        <v>1547</v>
      </c>
      <c r="C65" s="490">
        <v>1</v>
      </c>
      <c r="D65" s="490"/>
      <c r="E65" s="362" t="s">
        <v>1423</v>
      </c>
      <c r="F65" s="491" t="s">
        <v>1439</v>
      </c>
      <c r="G65" s="491"/>
      <c r="H65" s="453"/>
      <c r="I65" s="499">
        <v>2</v>
      </c>
      <c r="J65" s="363">
        <v>58</v>
      </c>
      <c r="K65" s="375">
        <v>2.0833333333333333E-3</v>
      </c>
      <c r="L65" s="502">
        <v>0.125</v>
      </c>
      <c r="M65" s="505">
        <v>0.58333333333333337</v>
      </c>
      <c r="N65" s="506">
        <v>0.55555555555555558</v>
      </c>
      <c r="O65" s="507">
        <v>0.56944444444444442</v>
      </c>
      <c r="P65" s="306"/>
    </row>
    <row r="66" spans="1:18" ht="16.5" customHeight="1">
      <c r="A66" s="270">
        <v>3</v>
      </c>
      <c r="B66" s="451"/>
      <c r="C66" s="490">
        <v>2</v>
      </c>
      <c r="D66" s="490"/>
      <c r="E66" s="362" t="s">
        <v>1423</v>
      </c>
      <c r="F66" s="491" t="s">
        <v>1440</v>
      </c>
      <c r="G66" s="491"/>
      <c r="H66" s="453"/>
      <c r="I66" s="499"/>
      <c r="J66" s="363">
        <v>2</v>
      </c>
      <c r="K66" s="364">
        <v>6.0416666666666667E-2</v>
      </c>
      <c r="L66" s="501"/>
      <c r="M66" s="505"/>
      <c r="N66" s="506"/>
      <c r="O66" s="507"/>
      <c r="P66" s="306"/>
    </row>
    <row r="67" spans="1:18" ht="16.5" hidden="1" customHeight="1">
      <c r="A67" s="270">
        <v>4</v>
      </c>
      <c r="B67" s="451"/>
      <c r="C67" s="490">
        <v>3</v>
      </c>
      <c r="D67" s="490"/>
      <c r="E67" s="362" t="s">
        <v>1423</v>
      </c>
      <c r="F67" s="491" t="s">
        <v>1439</v>
      </c>
      <c r="G67" s="491"/>
      <c r="H67" s="453"/>
      <c r="I67" s="499"/>
      <c r="J67" s="363">
        <v>29</v>
      </c>
      <c r="K67" s="374"/>
      <c r="L67" s="502">
        <v>0</v>
      </c>
      <c r="M67" s="505">
        <v>0.64583333333333337</v>
      </c>
      <c r="N67" s="506">
        <v>0.61805555555555558</v>
      </c>
      <c r="O67" s="507">
        <v>0.63194444444444453</v>
      </c>
      <c r="P67" s="306"/>
    </row>
    <row r="68" spans="1:18" ht="16.5" hidden="1" customHeight="1">
      <c r="A68" s="271">
        <v>4</v>
      </c>
      <c r="B68" s="503"/>
      <c r="C68" s="504">
        <v>4</v>
      </c>
      <c r="D68" s="504"/>
      <c r="E68" s="367" t="s">
        <v>1423</v>
      </c>
      <c r="F68" s="464" t="s">
        <v>1440</v>
      </c>
      <c r="G68" s="464"/>
      <c r="H68" s="465"/>
      <c r="I68" s="511"/>
      <c r="J68" s="363" t="s">
        <v>1548</v>
      </c>
      <c r="K68" s="376"/>
      <c r="L68" s="512"/>
      <c r="M68" s="514"/>
      <c r="N68" s="515"/>
      <c r="O68" s="516"/>
      <c r="P68" s="306"/>
    </row>
    <row r="69" spans="1:18" ht="16.5" customHeight="1">
      <c r="A69" s="269">
        <v>1</v>
      </c>
      <c r="B69" s="489" t="s">
        <v>1549</v>
      </c>
      <c r="C69" s="513">
        <v>1</v>
      </c>
      <c r="D69" s="466"/>
      <c r="E69" s="355" t="s">
        <v>1423</v>
      </c>
      <c r="F69" s="461" t="s">
        <v>1439</v>
      </c>
      <c r="G69" s="461"/>
      <c r="H69" s="462"/>
      <c r="I69" s="356">
        <v>1</v>
      </c>
      <c r="J69" s="357">
        <v>39</v>
      </c>
      <c r="K69" s="358">
        <v>6.9444444444444447E-4</v>
      </c>
      <c r="L69" s="359">
        <v>4.1666666666666664E-2</v>
      </c>
      <c r="M69" s="360">
        <v>0.47916666666666669</v>
      </c>
      <c r="N69" s="176">
        <v>0.4513888888888889</v>
      </c>
      <c r="O69" s="361">
        <v>0.46527777777777779</v>
      </c>
      <c r="P69" s="306"/>
    </row>
    <row r="70" spans="1:18" ht="16.5" hidden="1" customHeight="1">
      <c r="A70" s="270">
        <v>2</v>
      </c>
      <c r="B70" s="451"/>
      <c r="C70" s="450">
        <v>2</v>
      </c>
      <c r="D70" s="490"/>
      <c r="E70" s="362" t="s">
        <v>1423</v>
      </c>
      <c r="F70" s="491" t="s">
        <v>1439</v>
      </c>
      <c r="G70" s="491"/>
      <c r="H70" s="453"/>
      <c r="I70" s="321" t="s">
        <v>1544</v>
      </c>
      <c r="J70" s="363">
        <v>39</v>
      </c>
      <c r="K70" s="364">
        <v>2.7083333333333334E-2</v>
      </c>
      <c r="L70" s="365"/>
      <c r="M70" s="171"/>
      <c r="N70" s="172">
        <v>-2.7777777777777776E-2</v>
      </c>
      <c r="O70" s="335">
        <v>-1.3888888888888888E-2</v>
      </c>
      <c r="P70" s="306"/>
    </row>
    <row r="71" spans="1:18" ht="16.5" customHeight="1">
      <c r="A71" s="272">
        <v>3</v>
      </c>
      <c r="B71" s="451" t="s">
        <v>1550</v>
      </c>
      <c r="C71" s="450">
        <v>1</v>
      </c>
      <c r="D71" s="490"/>
      <c r="E71" s="362" t="s">
        <v>1423</v>
      </c>
      <c r="F71" s="491" t="s">
        <v>1439</v>
      </c>
      <c r="G71" s="491"/>
      <c r="H71" s="453"/>
      <c r="I71" s="321">
        <v>2</v>
      </c>
      <c r="J71" s="363">
        <v>42</v>
      </c>
      <c r="K71" s="366">
        <v>6.9444444444444447E-4</v>
      </c>
      <c r="L71" s="324">
        <v>4.1666666666666664E-2</v>
      </c>
      <c r="M71" s="171">
        <v>0.54166666666666663</v>
      </c>
      <c r="N71" s="172">
        <v>0.51388888888888884</v>
      </c>
      <c r="O71" s="335">
        <v>0.52777777777777779</v>
      </c>
      <c r="P71" s="306"/>
    </row>
    <row r="72" spans="1:18" ht="16.5" customHeight="1">
      <c r="A72" s="271">
        <v>4</v>
      </c>
      <c r="B72" s="503"/>
      <c r="C72" s="524">
        <v>2</v>
      </c>
      <c r="D72" s="504"/>
      <c r="E72" s="367" t="s">
        <v>1423</v>
      </c>
      <c r="F72" s="464" t="s">
        <v>1439</v>
      </c>
      <c r="G72" s="464"/>
      <c r="H72" s="465"/>
      <c r="I72" s="368" t="s">
        <v>127</v>
      </c>
      <c r="J72" s="369">
        <v>21</v>
      </c>
      <c r="K72" s="370">
        <v>1.4583333333333334E-2</v>
      </c>
      <c r="L72" s="371"/>
      <c r="M72" s="177">
        <v>0.60416666666666663</v>
      </c>
      <c r="N72" s="178">
        <v>0.57638888888888884</v>
      </c>
      <c r="O72" s="372">
        <v>0.59027777777777779</v>
      </c>
      <c r="P72" s="306"/>
      <c r="Q72" s="377" t="s">
        <v>1551</v>
      </c>
      <c r="R72" s="377"/>
    </row>
    <row r="73" spans="1:18" ht="16.5" customHeight="1">
      <c r="A73" s="378">
        <v>1</v>
      </c>
      <c r="B73" s="379" t="s">
        <v>1552</v>
      </c>
      <c r="C73" s="517">
        <v>1</v>
      </c>
      <c r="D73" s="518"/>
      <c r="E73" s="380" t="s">
        <v>1423</v>
      </c>
      <c r="F73" s="519" t="s">
        <v>1439</v>
      </c>
      <c r="G73" s="519"/>
      <c r="H73" s="520"/>
      <c r="I73" s="381">
        <v>2.0833333333333333E-3</v>
      </c>
      <c r="J73" s="382">
        <v>12</v>
      </c>
      <c r="K73" s="383">
        <v>2.5000000000000001E-2</v>
      </c>
      <c r="L73" s="384">
        <v>3.125E-2</v>
      </c>
      <c r="M73" s="385">
        <v>0.39583333333333331</v>
      </c>
      <c r="N73" s="386">
        <v>0.36805555555555552</v>
      </c>
      <c r="O73" s="387">
        <v>0.38194444444444442</v>
      </c>
      <c r="P73" s="306"/>
      <c r="Q73" s="388">
        <v>0.52777777777777746</v>
      </c>
      <c r="R73" s="377"/>
    </row>
    <row r="74" spans="1:18" ht="16.5" hidden="1" customHeight="1">
      <c r="A74" s="348">
        <v>2</v>
      </c>
      <c r="B74" s="330" t="s">
        <v>1553</v>
      </c>
      <c r="C74" s="478">
        <v>1</v>
      </c>
      <c r="D74" s="521"/>
      <c r="E74" s="389" t="s">
        <v>1423</v>
      </c>
      <c r="F74" s="522" t="s">
        <v>1439</v>
      </c>
      <c r="G74" s="522"/>
      <c r="H74" s="480"/>
      <c r="I74" s="390">
        <v>2.0833333333333333E-3</v>
      </c>
      <c r="J74" s="391">
        <v>17</v>
      </c>
      <c r="K74" s="392">
        <v>3.5416666666666666E-2</v>
      </c>
      <c r="L74" s="393">
        <v>4.1666666666666664E-2</v>
      </c>
      <c r="M74" s="394">
        <v>0.45833333333333331</v>
      </c>
      <c r="N74" s="192">
        <v>0.43055555555555552</v>
      </c>
      <c r="O74" s="395">
        <v>0.44444444444444442</v>
      </c>
      <c r="P74" s="306"/>
      <c r="Q74" s="388">
        <v>0.5</v>
      </c>
      <c r="R74" s="396" t="s">
        <v>1554</v>
      </c>
    </row>
    <row r="75" spans="1:18" ht="5.0999999999999996" customHeight="1">
      <c r="A75" s="397"/>
      <c r="B75" s="398"/>
      <c r="C75" s="398"/>
      <c r="D75" s="398"/>
      <c r="E75" s="398"/>
      <c r="F75" s="399"/>
      <c r="G75" s="398"/>
      <c r="H75" s="400"/>
      <c r="I75" s="400"/>
      <c r="J75" s="268"/>
      <c r="K75" s="400"/>
      <c r="L75" s="400"/>
      <c r="M75" s="397"/>
      <c r="N75" s="397"/>
      <c r="O75" s="397"/>
      <c r="P75" s="306"/>
    </row>
    <row r="76" spans="1:18" ht="15" customHeight="1">
      <c r="A76" s="159"/>
      <c r="B76" s="175" t="s">
        <v>1555</v>
      </c>
      <c r="C76" s="523">
        <v>0.69444444444444353</v>
      </c>
      <c r="D76" s="412"/>
      <c r="E76" s="412"/>
      <c r="F76" s="158"/>
      <c r="G76" s="306"/>
      <c r="H76" s="160"/>
      <c r="I76" s="160"/>
      <c r="J76" s="174"/>
      <c r="K76" s="160"/>
      <c r="L76" s="160"/>
      <c r="M76" s="159"/>
      <c r="N76" s="159"/>
      <c r="O76" s="159"/>
      <c r="P76" s="306"/>
    </row>
  </sheetData>
  <sheetProtection sheet="1" objects="1" scenarios="1"/>
  <mergeCells count="155">
    <mergeCell ref="C73:D73"/>
    <mergeCell ref="F73:H73"/>
    <mergeCell ref="C74:D74"/>
    <mergeCell ref="F74:H74"/>
    <mergeCell ref="C76:E76"/>
    <mergeCell ref="B71:B72"/>
    <mergeCell ref="C71:D71"/>
    <mergeCell ref="F71:H71"/>
    <mergeCell ref="C72:D72"/>
    <mergeCell ref="F72:H72"/>
    <mergeCell ref="B69:B70"/>
    <mergeCell ref="C69:D69"/>
    <mergeCell ref="F69:H69"/>
    <mergeCell ref="C70:D70"/>
    <mergeCell ref="F70:H70"/>
    <mergeCell ref="M67:M68"/>
    <mergeCell ref="N67:N68"/>
    <mergeCell ref="O67:O68"/>
    <mergeCell ref="C68:D68"/>
    <mergeCell ref="F68:H68"/>
    <mergeCell ref="M65:M66"/>
    <mergeCell ref="N65:N66"/>
    <mergeCell ref="O65:O66"/>
    <mergeCell ref="C66:D66"/>
    <mergeCell ref="F66:H66"/>
    <mergeCell ref="B65:B68"/>
    <mergeCell ref="C65:D65"/>
    <mergeCell ref="F65:H65"/>
    <mergeCell ref="I65:I68"/>
    <mergeCell ref="L65:L66"/>
    <mergeCell ref="C67:D67"/>
    <mergeCell ref="F67:H67"/>
    <mergeCell ref="L67:L68"/>
    <mergeCell ref="M63:M64"/>
    <mergeCell ref="N63:N64"/>
    <mergeCell ref="O63:O64"/>
    <mergeCell ref="C64:D64"/>
    <mergeCell ref="F64:H64"/>
    <mergeCell ref="M61:M62"/>
    <mergeCell ref="N61:N62"/>
    <mergeCell ref="O61:O62"/>
    <mergeCell ref="C62:D62"/>
    <mergeCell ref="F62:H62"/>
    <mergeCell ref="B61:B64"/>
    <mergeCell ref="C61:D61"/>
    <mergeCell ref="F61:H61"/>
    <mergeCell ref="I61:I64"/>
    <mergeCell ref="L61:L62"/>
    <mergeCell ref="C63:D63"/>
    <mergeCell ref="F63:H63"/>
    <mergeCell ref="L63:L64"/>
    <mergeCell ref="B59:B60"/>
    <mergeCell ref="C59:D59"/>
    <mergeCell ref="F59:H59"/>
    <mergeCell ref="C60:D60"/>
    <mergeCell ref="F60:H60"/>
    <mergeCell ref="I56:L56"/>
    <mergeCell ref="B57:B58"/>
    <mergeCell ref="C57:D57"/>
    <mergeCell ref="F57:H57"/>
    <mergeCell ref="C58:D58"/>
    <mergeCell ref="F58:H58"/>
    <mergeCell ref="A54:A55"/>
    <mergeCell ref="B54:B55"/>
    <mergeCell ref="C54:H55"/>
    <mergeCell ref="M54:M55"/>
    <mergeCell ref="N54:O54"/>
    <mergeCell ref="A49:A50"/>
    <mergeCell ref="B49:B50"/>
    <mergeCell ref="G49:H49"/>
    <mergeCell ref="G50:H50"/>
    <mergeCell ref="A51:A52"/>
    <mergeCell ref="B51:B52"/>
    <mergeCell ref="G51:H51"/>
    <mergeCell ref="G52:H52"/>
    <mergeCell ref="A46:A48"/>
    <mergeCell ref="B46:B48"/>
    <mergeCell ref="G46:H46"/>
    <mergeCell ref="G47:H47"/>
    <mergeCell ref="G48:H48"/>
    <mergeCell ref="A43:A45"/>
    <mergeCell ref="B43:B45"/>
    <mergeCell ref="G43:H43"/>
    <mergeCell ref="G44:H44"/>
    <mergeCell ref="G45:H45"/>
    <mergeCell ref="A40:A42"/>
    <mergeCell ref="B40:B42"/>
    <mergeCell ref="G40:H40"/>
    <mergeCell ref="G41:H41"/>
    <mergeCell ref="G42:H42"/>
    <mergeCell ref="A37:A39"/>
    <mergeCell ref="B37:B39"/>
    <mergeCell ref="G37:H37"/>
    <mergeCell ref="G38:H38"/>
    <mergeCell ref="G39:H39"/>
    <mergeCell ref="A34:A36"/>
    <mergeCell ref="B34:B36"/>
    <mergeCell ref="G34:H34"/>
    <mergeCell ref="G35:H35"/>
    <mergeCell ref="G36:H36"/>
    <mergeCell ref="A30:A31"/>
    <mergeCell ref="B30:B31"/>
    <mergeCell ref="G30:H30"/>
    <mergeCell ref="G31:H31"/>
    <mergeCell ref="A32:A33"/>
    <mergeCell ref="B32:B33"/>
    <mergeCell ref="G32:H32"/>
    <mergeCell ref="G33:H33"/>
    <mergeCell ref="A26:A29"/>
    <mergeCell ref="B26:B29"/>
    <mergeCell ref="G26:H26"/>
    <mergeCell ref="G27:H27"/>
    <mergeCell ref="G28:H28"/>
    <mergeCell ref="G29:H29"/>
    <mergeCell ref="A22:A25"/>
    <mergeCell ref="B22:B25"/>
    <mergeCell ref="G22:H22"/>
    <mergeCell ref="G23:H23"/>
    <mergeCell ref="G24:H24"/>
    <mergeCell ref="G25:H25"/>
    <mergeCell ref="A18:A21"/>
    <mergeCell ref="B18:B21"/>
    <mergeCell ref="G18:H18"/>
    <mergeCell ref="G19:H19"/>
    <mergeCell ref="G20:H20"/>
    <mergeCell ref="G21:H21"/>
    <mergeCell ref="A14:A17"/>
    <mergeCell ref="B14:B17"/>
    <mergeCell ref="G14:H14"/>
    <mergeCell ref="G15:H15"/>
    <mergeCell ref="G16:H16"/>
    <mergeCell ref="G17:H17"/>
    <mergeCell ref="A9:A10"/>
    <mergeCell ref="B9:B10"/>
    <mergeCell ref="G9:H9"/>
    <mergeCell ref="G10:H10"/>
    <mergeCell ref="A11:A13"/>
    <mergeCell ref="B11:B13"/>
    <mergeCell ref="G11:H11"/>
    <mergeCell ref="G12:H12"/>
    <mergeCell ref="G13:H13"/>
    <mergeCell ref="I6:L6"/>
    <mergeCell ref="Q6:R6"/>
    <mergeCell ref="A7:A8"/>
    <mergeCell ref="B7:B8"/>
    <mergeCell ref="G7:H7"/>
    <mergeCell ref="G8:H8"/>
    <mergeCell ref="A1:O1"/>
    <mergeCell ref="A2:O2"/>
    <mergeCell ref="A4:A5"/>
    <mergeCell ref="B4:B5"/>
    <mergeCell ref="C4:H5"/>
    <mergeCell ref="J4:L4"/>
    <mergeCell ref="M4:M5"/>
    <mergeCell ref="N4:O4"/>
  </mergeCells>
  <phoneticPr fontId="1"/>
  <conditionalFormatting sqref="D7:D52">
    <cfRule type="containsText" dxfId="11" priority="12" stopIfTrue="1" operator="containsText" text="0">
      <formula>NOT(ISERROR(SEARCH("0",D7)))</formula>
    </cfRule>
  </conditionalFormatting>
  <conditionalFormatting sqref="I7:I52">
    <cfRule type="containsText" dxfId="10" priority="11" stopIfTrue="1" operator="containsText" text="0">
      <formula>NOT(ISERROR(SEARCH("0",I7)))</formula>
    </cfRule>
  </conditionalFormatting>
  <conditionalFormatting sqref="I58">
    <cfRule type="containsText" dxfId="9" priority="5" stopIfTrue="1" operator="containsText" text="非表示">
      <formula>NOT(ISERROR(SEARCH("非表示",I58)))</formula>
    </cfRule>
  </conditionalFormatting>
  <conditionalFormatting sqref="I60">
    <cfRule type="containsText" dxfId="8" priority="4" stopIfTrue="1" operator="containsText" text="非表示">
      <formula>NOT(ISERROR(SEARCH("非表示",I60)))</formula>
    </cfRule>
  </conditionalFormatting>
  <conditionalFormatting sqref="I70">
    <cfRule type="containsText" dxfId="7" priority="3" stopIfTrue="1" operator="containsText" text="非表示">
      <formula>NOT(ISERROR(SEARCH("非表示",I70)))</formula>
    </cfRule>
  </conditionalFormatting>
  <conditionalFormatting sqref="I72">
    <cfRule type="containsText" dxfId="6" priority="2" stopIfTrue="1" operator="containsText" text="非表示">
      <formula>NOT(ISERROR(SEARCH("非表示",I72)))</formula>
    </cfRule>
  </conditionalFormatting>
  <conditionalFormatting sqref="J64">
    <cfRule type="containsText" dxfId="5" priority="8" stopIfTrue="1" operator="containsText" text="非表示">
      <formula>NOT(ISERROR(SEARCH("非表示",J64)))</formula>
    </cfRule>
  </conditionalFormatting>
  <conditionalFormatting sqref="J68">
    <cfRule type="containsText" dxfId="4" priority="7" stopIfTrue="1" operator="containsText" text="非表示">
      <formula>NOT(ISERROR(SEARCH("非表示",J68)))</formula>
    </cfRule>
  </conditionalFormatting>
  <conditionalFormatting sqref="J73:J74">
    <cfRule type="containsText" dxfId="3" priority="6" stopIfTrue="1" operator="containsText" text="非表示">
      <formula>NOT(ISERROR(SEARCH("非表示",J73)))</formula>
    </cfRule>
  </conditionalFormatting>
  <conditionalFormatting sqref="R7:R52">
    <cfRule type="containsText" dxfId="2" priority="9" stopIfTrue="1" operator="containsText" text="S">
      <formula>NOT(ISERROR(SEARCH("S",R7)))</formula>
    </cfRule>
    <cfRule type="containsText" dxfId="1" priority="10" stopIfTrue="1" operator="containsText" text="H">
      <formula>NOT(ISERROR(SEARCH("H",R7)))</formula>
    </cfRule>
  </conditionalFormatting>
  <conditionalFormatting sqref="R74">
    <cfRule type="containsText" dxfId="0" priority="1" stopIfTrue="1" operator="containsText" text="×">
      <formula>NOT(ISERROR(SEARCH("×",R74)))</formula>
    </cfRule>
  </conditionalFormatting>
  <dataValidations count="2">
    <dataValidation type="list" allowBlank="1" showInputMessage="1" showErrorMessage="1" sqref="R7:R13 JN7:JN13 TJ7:TJ13 ADF7:ADF13 ANB7:ANB13 AWX7:AWX13 BGT7:BGT13 BQP7:BQP13 CAL7:CAL13 CKH7:CKH13 CUD7:CUD13 DDZ7:DDZ13 DNV7:DNV13 DXR7:DXR13 EHN7:EHN13 ERJ7:ERJ13 FBF7:FBF13 FLB7:FLB13 FUX7:FUX13 GET7:GET13 GOP7:GOP13 GYL7:GYL13 HIH7:HIH13 HSD7:HSD13 IBZ7:IBZ13 ILV7:ILV13 IVR7:IVR13 JFN7:JFN13 JPJ7:JPJ13 JZF7:JZF13 KJB7:KJB13 KSX7:KSX13 LCT7:LCT13 LMP7:LMP13 LWL7:LWL13 MGH7:MGH13 MQD7:MQD13 MZZ7:MZZ13 NJV7:NJV13 NTR7:NTR13 ODN7:ODN13 ONJ7:ONJ13 OXF7:OXF13 PHB7:PHB13 PQX7:PQX13 QAT7:QAT13 QKP7:QKP13 QUL7:QUL13 REH7:REH13 ROD7:ROD13 RXZ7:RXZ13 SHV7:SHV13 SRR7:SRR13 TBN7:TBN13 TLJ7:TLJ13 TVF7:TVF13 UFB7:UFB13 UOX7:UOX13 UYT7:UYT13 VIP7:VIP13 VSL7:VSL13 WCH7:WCH13 WMD7:WMD13 WVZ7:WVZ13 R65543:R65549 JN65543:JN65549 TJ65543:TJ65549 ADF65543:ADF65549 ANB65543:ANB65549 AWX65543:AWX65549 BGT65543:BGT65549 BQP65543:BQP65549 CAL65543:CAL65549 CKH65543:CKH65549 CUD65543:CUD65549 DDZ65543:DDZ65549 DNV65543:DNV65549 DXR65543:DXR65549 EHN65543:EHN65549 ERJ65543:ERJ65549 FBF65543:FBF65549 FLB65543:FLB65549 FUX65543:FUX65549 GET65543:GET65549 GOP65543:GOP65549 GYL65543:GYL65549 HIH65543:HIH65549 HSD65543:HSD65549 IBZ65543:IBZ65549 ILV65543:ILV65549 IVR65543:IVR65549 JFN65543:JFN65549 JPJ65543:JPJ65549 JZF65543:JZF65549 KJB65543:KJB65549 KSX65543:KSX65549 LCT65543:LCT65549 LMP65543:LMP65549 LWL65543:LWL65549 MGH65543:MGH65549 MQD65543:MQD65549 MZZ65543:MZZ65549 NJV65543:NJV65549 NTR65543:NTR65549 ODN65543:ODN65549 ONJ65543:ONJ65549 OXF65543:OXF65549 PHB65543:PHB65549 PQX65543:PQX65549 QAT65543:QAT65549 QKP65543:QKP65549 QUL65543:QUL65549 REH65543:REH65549 ROD65543:ROD65549 RXZ65543:RXZ65549 SHV65543:SHV65549 SRR65543:SRR65549 TBN65543:TBN65549 TLJ65543:TLJ65549 TVF65543:TVF65549 UFB65543:UFB65549 UOX65543:UOX65549 UYT65543:UYT65549 VIP65543:VIP65549 VSL65543:VSL65549 WCH65543:WCH65549 WMD65543:WMD65549 WVZ65543:WVZ65549 R131079:R131085 JN131079:JN131085 TJ131079:TJ131085 ADF131079:ADF131085 ANB131079:ANB131085 AWX131079:AWX131085 BGT131079:BGT131085 BQP131079:BQP131085 CAL131079:CAL131085 CKH131079:CKH131085 CUD131079:CUD131085 DDZ131079:DDZ131085 DNV131079:DNV131085 DXR131079:DXR131085 EHN131079:EHN131085 ERJ131079:ERJ131085 FBF131079:FBF131085 FLB131079:FLB131085 FUX131079:FUX131085 GET131079:GET131085 GOP131079:GOP131085 GYL131079:GYL131085 HIH131079:HIH131085 HSD131079:HSD131085 IBZ131079:IBZ131085 ILV131079:ILV131085 IVR131079:IVR131085 JFN131079:JFN131085 JPJ131079:JPJ131085 JZF131079:JZF131085 KJB131079:KJB131085 KSX131079:KSX131085 LCT131079:LCT131085 LMP131079:LMP131085 LWL131079:LWL131085 MGH131079:MGH131085 MQD131079:MQD131085 MZZ131079:MZZ131085 NJV131079:NJV131085 NTR131079:NTR131085 ODN131079:ODN131085 ONJ131079:ONJ131085 OXF131079:OXF131085 PHB131079:PHB131085 PQX131079:PQX131085 QAT131079:QAT131085 QKP131079:QKP131085 QUL131079:QUL131085 REH131079:REH131085 ROD131079:ROD131085 RXZ131079:RXZ131085 SHV131079:SHV131085 SRR131079:SRR131085 TBN131079:TBN131085 TLJ131079:TLJ131085 TVF131079:TVF131085 UFB131079:UFB131085 UOX131079:UOX131085 UYT131079:UYT131085 VIP131079:VIP131085 VSL131079:VSL131085 WCH131079:WCH131085 WMD131079:WMD131085 WVZ131079:WVZ131085 R196615:R196621 JN196615:JN196621 TJ196615:TJ196621 ADF196615:ADF196621 ANB196615:ANB196621 AWX196615:AWX196621 BGT196615:BGT196621 BQP196615:BQP196621 CAL196615:CAL196621 CKH196615:CKH196621 CUD196615:CUD196621 DDZ196615:DDZ196621 DNV196615:DNV196621 DXR196615:DXR196621 EHN196615:EHN196621 ERJ196615:ERJ196621 FBF196615:FBF196621 FLB196615:FLB196621 FUX196615:FUX196621 GET196615:GET196621 GOP196615:GOP196621 GYL196615:GYL196621 HIH196615:HIH196621 HSD196615:HSD196621 IBZ196615:IBZ196621 ILV196615:ILV196621 IVR196615:IVR196621 JFN196615:JFN196621 JPJ196615:JPJ196621 JZF196615:JZF196621 KJB196615:KJB196621 KSX196615:KSX196621 LCT196615:LCT196621 LMP196615:LMP196621 LWL196615:LWL196621 MGH196615:MGH196621 MQD196615:MQD196621 MZZ196615:MZZ196621 NJV196615:NJV196621 NTR196615:NTR196621 ODN196615:ODN196621 ONJ196615:ONJ196621 OXF196615:OXF196621 PHB196615:PHB196621 PQX196615:PQX196621 QAT196615:QAT196621 QKP196615:QKP196621 QUL196615:QUL196621 REH196615:REH196621 ROD196615:ROD196621 RXZ196615:RXZ196621 SHV196615:SHV196621 SRR196615:SRR196621 TBN196615:TBN196621 TLJ196615:TLJ196621 TVF196615:TVF196621 UFB196615:UFB196621 UOX196615:UOX196621 UYT196615:UYT196621 VIP196615:VIP196621 VSL196615:VSL196621 WCH196615:WCH196621 WMD196615:WMD196621 WVZ196615:WVZ196621 R262151:R262157 JN262151:JN262157 TJ262151:TJ262157 ADF262151:ADF262157 ANB262151:ANB262157 AWX262151:AWX262157 BGT262151:BGT262157 BQP262151:BQP262157 CAL262151:CAL262157 CKH262151:CKH262157 CUD262151:CUD262157 DDZ262151:DDZ262157 DNV262151:DNV262157 DXR262151:DXR262157 EHN262151:EHN262157 ERJ262151:ERJ262157 FBF262151:FBF262157 FLB262151:FLB262157 FUX262151:FUX262157 GET262151:GET262157 GOP262151:GOP262157 GYL262151:GYL262157 HIH262151:HIH262157 HSD262151:HSD262157 IBZ262151:IBZ262157 ILV262151:ILV262157 IVR262151:IVR262157 JFN262151:JFN262157 JPJ262151:JPJ262157 JZF262151:JZF262157 KJB262151:KJB262157 KSX262151:KSX262157 LCT262151:LCT262157 LMP262151:LMP262157 LWL262151:LWL262157 MGH262151:MGH262157 MQD262151:MQD262157 MZZ262151:MZZ262157 NJV262151:NJV262157 NTR262151:NTR262157 ODN262151:ODN262157 ONJ262151:ONJ262157 OXF262151:OXF262157 PHB262151:PHB262157 PQX262151:PQX262157 QAT262151:QAT262157 QKP262151:QKP262157 QUL262151:QUL262157 REH262151:REH262157 ROD262151:ROD262157 RXZ262151:RXZ262157 SHV262151:SHV262157 SRR262151:SRR262157 TBN262151:TBN262157 TLJ262151:TLJ262157 TVF262151:TVF262157 UFB262151:UFB262157 UOX262151:UOX262157 UYT262151:UYT262157 VIP262151:VIP262157 VSL262151:VSL262157 WCH262151:WCH262157 WMD262151:WMD262157 WVZ262151:WVZ262157 R327687:R327693 JN327687:JN327693 TJ327687:TJ327693 ADF327687:ADF327693 ANB327687:ANB327693 AWX327687:AWX327693 BGT327687:BGT327693 BQP327687:BQP327693 CAL327687:CAL327693 CKH327687:CKH327693 CUD327687:CUD327693 DDZ327687:DDZ327693 DNV327687:DNV327693 DXR327687:DXR327693 EHN327687:EHN327693 ERJ327687:ERJ327693 FBF327687:FBF327693 FLB327687:FLB327693 FUX327687:FUX327693 GET327687:GET327693 GOP327687:GOP327693 GYL327687:GYL327693 HIH327687:HIH327693 HSD327687:HSD327693 IBZ327687:IBZ327693 ILV327687:ILV327693 IVR327687:IVR327693 JFN327687:JFN327693 JPJ327687:JPJ327693 JZF327687:JZF327693 KJB327687:KJB327693 KSX327687:KSX327693 LCT327687:LCT327693 LMP327687:LMP327693 LWL327687:LWL327693 MGH327687:MGH327693 MQD327687:MQD327693 MZZ327687:MZZ327693 NJV327687:NJV327693 NTR327687:NTR327693 ODN327687:ODN327693 ONJ327687:ONJ327693 OXF327687:OXF327693 PHB327687:PHB327693 PQX327687:PQX327693 QAT327687:QAT327693 QKP327687:QKP327693 QUL327687:QUL327693 REH327687:REH327693 ROD327687:ROD327693 RXZ327687:RXZ327693 SHV327687:SHV327693 SRR327687:SRR327693 TBN327687:TBN327693 TLJ327687:TLJ327693 TVF327687:TVF327693 UFB327687:UFB327693 UOX327687:UOX327693 UYT327687:UYT327693 VIP327687:VIP327693 VSL327687:VSL327693 WCH327687:WCH327693 WMD327687:WMD327693 WVZ327687:WVZ327693 R393223:R393229 JN393223:JN393229 TJ393223:TJ393229 ADF393223:ADF393229 ANB393223:ANB393229 AWX393223:AWX393229 BGT393223:BGT393229 BQP393223:BQP393229 CAL393223:CAL393229 CKH393223:CKH393229 CUD393223:CUD393229 DDZ393223:DDZ393229 DNV393223:DNV393229 DXR393223:DXR393229 EHN393223:EHN393229 ERJ393223:ERJ393229 FBF393223:FBF393229 FLB393223:FLB393229 FUX393223:FUX393229 GET393223:GET393229 GOP393223:GOP393229 GYL393223:GYL393229 HIH393223:HIH393229 HSD393223:HSD393229 IBZ393223:IBZ393229 ILV393223:ILV393229 IVR393223:IVR393229 JFN393223:JFN393229 JPJ393223:JPJ393229 JZF393223:JZF393229 KJB393223:KJB393229 KSX393223:KSX393229 LCT393223:LCT393229 LMP393223:LMP393229 LWL393223:LWL393229 MGH393223:MGH393229 MQD393223:MQD393229 MZZ393223:MZZ393229 NJV393223:NJV393229 NTR393223:NTR393229 ODN393223:ODN393229 ONJ393223:ONJ393229 OXF393223:OXF393229 PHB393223:PHB393229 PQX393223:PQX393229 QAT393223:QAT393229 QKP393223:QKP393229 QUL393223:QUL393229 REH393223:REH393229 ROD393223:ROD393229 RXZ393223:RXZ393229 SHV393223:SHV393229 SRR393223:SRR393229 TBN393223:TBN393229 TLJ393223:TLJ393229 TVF393223:TVF393229 UFB393223:UFB393229 UOX393223:UOX393229 UYT393223:UYT393229 VIP393223:VIP393229 VSL393223:VSL393229 WCH393223:WCH393229 WMD393223:WMD393229 WVZ393223:WVZ393229 R458759:R458765 JN458759:JN458765 TJ458759:TJ458765 ADF458759:ADF458765 ANB458759:ANB458765 AWX458759:AWX458765 BGT458759:BGT458765 BQP458759:BQP458765 CAL458759:CAL458765 CKH458759:CKH458765 CUD458759:CUD458765 DDZ458759:DDZ458765 DNV458759:DNV458765 DXR458759:DXR458765 EHN458759:EHN458765 ERJ458759:ERJ458765 FBF458759:FBF458765 FLB458759:FLB458765 FUX458759:FUX458765 GET458759:GET458765 GOP458759:GOP458765 GYL458759:GYL458765 HIH458759:HIH458765 HSD458759:HSD458765 IBZ458759:IBZ458765 ILV458759:ILV458765 IVR458759:IVR458765 JFN458759:JFN458765 JPJ458759:JPJ458765 JZF458759:JZF458765 KJB458759:KJB458765 KSX458759:KSX458765 LCT458759:LCT458765 LMP458759:LMP458765 LWL458759:LWL458765 MGH458759:MGH458765 MQD458759:MQD458765 MZZ458759:MZZ458765 NJV458759:NJV458765 NTR458759:NTR458765 ODN458759:ODN458765 ONJ458759:ONJ458765 OXF458759:OXF458765 PHB458759:PHB458765 PQX458759:PQX458765 QAT458759:QAT458765 QKP458759:QKP458765 QUL458759:QUL458765 REH458759:REH458765 ROD458759:ROD458765 RXZ458759:RXZ458765 SHV458759:SHV458765 SRR458759:SRR458765 TBN458759:TBN458765 TLJ458759:TLJ458765 TVF458759:TVF458765 UFB458759:UFB458765 UOX458759:UOX458765 UYT458759:UYT458765 VIP458759:VIP458765 VSL458759:VSL458765 WCH458759:WCH458765 WMD458759:WMD458765 WVZ458759:WVZ458765 R524295:R524301 JN524295:JN524301 TJ524295:TJ524301 ADF524295:ADF524301 ANB524295:ANB524301 AWX524295:AWX524301 BGT524295:BGT524301 BQP524295:BQP524301 CAL524295:CAL524301 CKH524295:CKH524301 CUD524295:CUD524301 DDZ524295:DDZ524301 DNV524295:DNV524301 DXR524295:DXR524301 EHN524295:EHN524301 ERJ524295:ERJ524301 FBF524295:FBF524301 FLB524295:FLB524301 FUX524295:FUX524301 GET524295:GET524301 GOP524295:GOP524301 GYL524295:GYL524301 HIH524295:HIH524301 HSD524295:HSD524301 IBZ524295:IBZ524301 ILV524295:ILV524301 IVR524295:IVR524301 JFN524295:JFN524301 JPJ524295:JPJ524301 JZF524295:JZF524301 KJB524295:KJB524301 KSX524295:KSX524301 LCT524295:LCT524301 LMP524295:LMP524301 LWL524295:LWL524301 MGH524295:MGH524301 MQD524295:MQD524301 MZZ524295:MZZ524301 NJV524295:NJV524301 NTR524295:NTR524301 ODN524295:ODN524301 ONJ524295:ONJ524301 OXF524295:OXF524301 PHB524295:PHB524301 PQX524295:PQX524301 QAT524295:QAT524301 QKP524295:QKP524301 QUL524295:QUL524301 REH524295:REH524301 ROD524295:ROD524301 RXZ524295:RXZ524301 SHV524295:SHV524301 SRR524295:SRR524301 TBN524295:TBN524301 TLJ524295:TLJ524301 TVF524295:TVF524301 UFB524295:UFB524301 UOX524295:UOX524301 UYT524295:UYT524301 VIP524295:VIP524301 VSL524295:VSL524301 WCH524295:WCH524301 WMD524295:WMD524301 WVZ524295:WVZ524301 R589831:R589837 JN589831:JN589837 TJ589831:TJ589837 ADF589831:ADF589837 ANB589831:ANB589837 AWX589831:AWX589837 BGT589831:BGT589837 BQP589831:BQP589837 CAL589831:CAL589837 CKH589831:CKH589837 CUD589831:CUD589837 DDZ589831:DDZ589837 DNV589831:DNV589837 DXR589831:DXR589837 EHN589831:EHN589837 ERJ589831:ERJ589837 FBF589831:FBF589837 FLB589831:FLB589837 FUX589831:FUX589837 GET589831:GET589837 GOP589831:GOP589837 GYL589831:GYL589837 HIH589831:HIH589837 HSD589831:HSD589837 IBZ589831:IBZ589837 ILV589831:ILV589837 IVR589831:IVR589837 JFN589831:JFN589837 JPJ589831:JPJ589837 JZF589831:JZF589837 KJB589831:KJB589837 KSX589831:KSX589837 LCT589831:LCT589837 LMP589831:LMP589837 LWL589831:LWL589837 MGH589831:MGH589837 MQD589831:MQD589837 MZZ589831:MZZ589837 NJV589831:NJV589837 NTR589831:NTR589837 ODN589831:ODN589837 ONJ589831:ONJ589837 OXF589831:OXF589837 PHB589831:PHB589837 PQX589831:PQX589837 QAT589831:QAT589837 QKP589831:QKP589837 QUL589831:QUL589837 REH589831:REH589837 ROD589831:ROD589837 RXZ589831:RXZ589837 SHV589831:SHV589837 SRR589831:SRR589837 TBN589831:TBN589837 TLJ589831:TLJ589837 TVF589831:TVF589837 UFB589831:UFB589837 UOX589831:UOX589837 UYT589831:UYT589837 VIP589831:VIP589837 VSL589831:VSL589837 WCH589831:WCH589837 WMD589831:WMD589837 WVZ589831:WVZ589837 R655367:R655373 JN655367:JN655373 TJ655367:TJ655373 ADF655367:ADF655373 ANB655367:ANB655373 AWX655367:AWX655373 BGT655367:BGT655373 BQP655367:BQP655373 CAL655367:CAL655373 CKH655367:CKH655373 CUD655367:CUD655373 DDZ655367:DDZ655373 DNV655367:DNV655373 DXR655367:DXR655373 EHN655367:EHN655373 ERJ655367:ERJ655373 FBF655367:FBF655373 FLB655367:FLB655373 FUX655367:FUX655373 GET655367:GET655373 GOP655367:GOP655373 GYL655367:GYL655373 HIH655367:HIH655373 HSD655367:HSD655373 IBZ655367:IBZ655373 ILV655367:ILV655373 IVR655367:IVR655373 JFN655367:JFN655373 JPJ655367:JPJ655373 JZF655367:JZF655373 KJB655367:KJB655373 KSX655367:KSX655373 LCT655367:LCT655373 LMP655367:LMP655373 LWL655367:LWL655373 MGH655367:MGH655373 MQD655367:MQD655373 MZZ655367:MZZ655373 NJV655367:NJV655373 NTR655367:NTR655373 ODN655367:ODN655373 ONJ655367:ONJ655373 OXF655367:OXF655373 PHB655367:PHB655373 PQX655367:PQX655373 QAT655367:QAT655373 QKP655367:QKP655373 QUL655367:QUL655373 REH655367:REH655373 ROD655367:ROD655373 RXZ655367:RXZ655373 SHV655367:SHV655373 SRR655367:SRR655373 TBN655367:TBN655373 TLJ655367:TLJ655373 TVF655367:TVF655373 UFB655367:UFB655373 UOX655367:UOX655373 UYT655367:UYT655373 VIP655367:VIP655373 VSL655367:VSL655373 WCH655367:WCH655373 WMD655367:WMD655373 WVZ655367:WVZ655373 R720903:R720909 JN720903:JN720909 TJ720903:TJ720909 ADF720903:ADF720909 ANB720903:ANB720909 AWX720903:AWX720909 BGT720903:BGT720909 BQP720903:BQP720909 CAL720903:CAL720909 CKH720903:CKH720909 CUD720903:CUD720909 DDZ720903:DDZ720909 DNV720903:DNV720909 DXR720903:DXR720909 EHN720903:EHN720909 ERJ720903:ERJ720909 FBF720903:FBF720909 FLB720903:FLB720909 FUX720903:FUX720909 GET720903:GET720909 GOP720903:GOP720909 GYL720903:GYL720909 HIH720903:HIH720909 HSD720903:HSD720909 IBZ720903:IBZ720909 ILV720903:ILV720909 IVR720903:IVR720909 JFN720903:JFN720909 JPJ720903:JPJ720909 JZF720903:JZF720909 KJB720903:KJB720909 KSX720903:KSX720909 LCT720903:LCT720909 LMP720903:LMP720909 LWL720903:LWL720909 MGH720903:MGH720909 MQD720903:MQD720909 MZZ720903:MZZ720909 NJV720903:NJV720909 NTR720903:NTR720909 ODN720903:ODN720909 ONJ720903:ONJ720909 OXF720903:OXF720909 PHB720903:PHB720909 PQX720903:PQX720909 QAT720903:QAT720909 QKP720903:QKP720909 QUL720903:QUL720909 REH720903:REH720909 ROD720903:ROD720909 RXZ720903:RXZ720909 SHV720903:SHV720909 SRR720903:SRR720909 TBN720903:TBN720909 TLJ720903:TLJ720909 TVF720903:TVF720909 UFB720903:UFB720909 UOX720903:UOX720909 UYT720903:UYT720909 VIP720903:VIP720909 VSL720903:VSL720909 WCH720903:WCH720909 WMD720903:WMD720909 WVZ720903:WVZ720909 R786439:R786445 JN786439:JN786445 TJ786439:TJ786445 ADF786439:ADF786445 ANB786439:ANB786445 AWX786439:AWX786445 BGT786439:BGT786445 BQP786439:BQP786445 CAL786439:CAL786445 CKH786439:CKH786445 CUD786439:CUD786445 DDZ786439:DDZ786445 DNV786439:DNV786445 DXR786439:DXR786445 EHN786439:EHN786445 ERJ786439:ERJ786445 FBF786439:FBF786445 FLB786439:FLB786445 FUX786439:FUX786445 GET786439:GET786445 GOP786439:GOP786445 GYL786439:GYL786445 HIH786439:HIH786445 HSD786439:HSD786445 IBZ786439:IBZ786445 ILV786439:ILV786445 IVR786439:IVR786445 JFN786439:JFN786445 JPJ786439:JPJ786445 JZF786439:JZF786445 KJB786439:KJB786445 KSX786439:KSX786445 LCT786439:LCT786445 LMP786439:LMP786445 LWL786439:LWL786445 MGH786439:MGH786445 MQD786439:MQD786445 MZZ786439:MZZ786445 NJV786439:NJV786445 NTR786439:NTR786445 ODN786439:ODN786445 ONJ786439:ONJ786445 OXF786439:OXF786445 PHB786439:PHB786445 PQX786439:PQX786445 QAT786439:QAT786445 QKP786439:QKP786445 QUL786439:QUL786445 REH786439:REH786445 ROD786439:ROD786445 RXZ786439:RXZ786445 SHV786439:SHV786445 SRR786439:SRR786445 TBN786439:TBN786445 TLJ786439:TLJ786445 TVF786439:TVF786445 UFB786439:UFB786445 UOX786439:UOX786445 UYT786439:UYT786445 VIP786439:VIP786445 VSL786439:VSL786445 WCH786439:WCH786445 WMD786439:WMD786445 WVZ786439:WVZ786445 R851975:R851981 JN851975:JN851981 TJ851975:TJ851981 ADF851975:ADF851981 ANB851975:ANB851981 AWX851975:AWX851981 BGT851975:BGT851981 BQP851975:BQP851981 CAL851975:CAL851981 CKH851975:CKH851981 CUD851975:CUD851981 DDZ851975:DDZ851981 DNV851975:DNV851981 DXR851975:DXR851981 EHN851975:EHN851981 ERJ851975:ERJ851981 FBF851975:FBF851981 FLB851975:FLB851981 FUX851975:FUX851981 GET851975:GET851981 GOP851975:GOP851981 GYL851975:GYL851981 HIH851975:HIH851981 HSD851975:HSD851981 IBZ851975:IBZ851981 ILV851975:ILV851981 IVR851975:IVR851981 JFN851975:JFN851981 JPJ851975:JPJ851981 JZF851975:JZF851981 KJB851975:KJB851981 KSX851975:KSX851981 LCT851975:LCT851981 LMP851975:LMP851981 LWL851975:LWL851981 MGH851975:MGH851981 MQD851975:MQD851981 MZZ851975:MZZ851981 NJV851975:NJV851981 NTR851975:NTR851981 ODN851975:ODN851981 ONJ851975:ONJ851981 OXF851975:OXF851981 PHB851975:PHB851981 PQX851975:PQX851981 QAT851975:QAT851981 QKP851975:QKP851981 QUL851975:QUL851981 REH851975:REH851981 ROD851975:ROD851981 RXZ851975:RXZ851981 SHV851975:SHV851981 SRR851975:SRR851981 TBN851975:TBN851981 TLJ851975:TLJ851981 TVF851975:TVF851981 UFB851975:UFB851981 UOX851975:UOX851981 UYT851975:UYT851981 VIP851975:VIP851981 VSL851975:VSL851981 WCH851975:WCH851981 WMD851975:WMD851981 WVZ851975:WVZ851981 R917511:R917517 JN917511:JN917517 TJ917511:TJ917517 ADF917511:ADF917517 ANB917511:ANB917517 AWX917511:AWX917517 BGT917511:BGT917517 BQP917511:BQP917517 CAL917511:CAL917517 CKH917511:CKH917517 CUD917511:CUD917517 DDZ917511:DDZ917517 DNV917511:DNV917517 DXR917511:DXR917517 EHN917511:EHN917517 ERJ917511:ERJ917517 FBF917511:FBF917517 FLB917511:FLB917517 FUX917511:FUX917517 GET917511:GET917517 GOP917511:GOP917517 GYL917511:GYL917517 HIH917511:HIH917517 HSD917511:HSD917517 IBZ917511:IBZ917517 ILV917511:ILV917517 IVR917511:IVR917517 JFN917511:JFN917517 JPJ917511:JPJ917517 JZF917511:JZF917517 KJB917511:KJB917517 KSX917511:KSX917517 LCT917511:LCT917517 LMP917511:LMP917517 LWL917511:LWL917517 MGH917511:MGH917517 MQD917511:MQD917517 MZZ917511:MZZ917517 NJV917511:NJV917517 NTR917511:NTR917517 ODN917511:ODN917517 ONJ917511:ONJ917517 OXF917511:OXF917517 PHB917511:PHB917517 PQX917511:PQX917517 QAT917511:QAT917517 QKP917511:QKP917517 QUL917511:QUL917517 REH917511:REH917517 ROD917511:ROD917517 RXZ917511:RXZ917517 SHV917511:SHV917517 SRR917511:SRR917517 TBN917511:TBN917517 TLJ917511:TLJ917517 TVF917511:TVF917517 UFB917511:UFB917517 UOX917511:UOX917517 UYT917511:UYT917517 VIP917511:VIP917517 VSL917511:VSL917517 WCH917511:WCH917517 WMD917511:WMD917517 WVZ917511:WVZ917517 R983047:R983053 JN983047:JN983053 TJ983047:TJ983053 ADF983047:ADF983053 ANB983047:ANB983053 AWX983047:AWX983053 BGT983047:BGT983053 BQP983047:BQP983053 CAL983047:CAL983053 CKH983047:CKH983053 CUD983047:CUD983053 DDZ983047:DDZ983053 DNV983047:DNV983053 DXR983047:DXR983053 EHN983047:EHN983053 ERJ983047:ERJ983053 FBF983047:FBF983053 FLB983047:FLB983053 FUX983047:FUX983053 GET983047:GET983053 GOP983047:GOP983053 GYL983047:GYL983053 HIH983047:HIH983053 HSD983047:HSD983053 IBZ983047:IBZ983053 ILV983047:ILV983053 IVR983047:IVR983053 JFN983047:JFN983053 JPJ983047:JPJ983053 JZF983047:JZF983053 KJB983047:KJB983053 KSX983047:KSX983053 LCT983047:LCT983053 LMP983047:LMP983053 LWL983047:LWL983053 MGH983047:MGH983053 MQD983047:MQD983053 MZZ983047:MZZ983053 NJV983047:NJV983053 NTR983047:NTR983053 ODN983047:ODN983053 ONJ983047:ONJ983053 OXF983047:OXF983053 PHB983047:PHB983053 PQX983047:PQX983053 QAT983047:QAT983053 QKP983047:QKP983053 QUL983047:QUL983053 REH983047:REH983053 ROD983047:ROD983053 RXZ983047:RXZ983053 SHV983047:SHV983053 SRR983047:SRR983053 TBN983047:TBN983053 TLJ983047:TLJ983053 TVF983047:TVF983053 UFB983047:UFB983053 UOX983047:UOX983053 UYT983047:UYT983053 VIP983047:VIP983053 VSL983047:VSL983053 WCH983047:WCH983053 WMD983047:WMD983053 WVZ983047:WVZ983053" xr:uid="{702BDC00-B025-430E-9A2F-69E5E14B5BCA}">
      <formula1>$S$7:$S$8</formula1>
    </dataValidation>
    <dataValidation type="list" allowBlank="1" showInputMessage="1" showErrorMessage="1" sqref="R14:R52 JN14:JN52 TJ14:TJ52 ADF14:ADF52 ANB14:ANB52 AWX14:AWX52 BGT14:BGT52 BQP14:BQP52 CAL14:CAL52 CKH14:CKH52 CUD14:CUD52 DDZ14:DDZ52 DNV14:DNV52 DXR14:DXR52 EHN14:EHN52 ERJ14:ERJ52 FBF14:FBF52 FLB14:FLB52 FUX14:FUX52 GET14:GET52 GOP14:GOP52 GYL14:GYL52 HIH14:HIH52 HSD14:HSD52 IBZ14:IBZ52 ILV14:ILV52 IVR14:IVR52 JFN14:JFN52 JPJ14:JPJ52 JZF14:JZF52 KJB14:KJB52 KSX14:KSX52 LCT14:LCT52 LMP14:LMP52 LWL14:LWL52 MGH14:MGH52 MQD14:MQD52 MZZ14:MZZ52 NJV14:NJV52 NTR14:NTR52 ODN14:ODN52 ONJ14:ONJ52 OXF14:OXF52 PHB14:PHB52 PQX14:PQX52 QAT14:QAT52 QKP14:QKP52 QUL14:QUL52 REH14:REH52 ROD14:ROD52 RXZ14:RXZ52 SHV14:SHV52 SRR14:SRR52 TBN14:TBN52 TLJ14:TLJ52 TVF14:TVF52 UFB14:UFB52 UOX14:UOX52 UYT14:UYT52 VIP14:VIP52 VSL14:VSL52 WCH14:WCH52 WMD14:WMD52 WVZ14:WVZ52 R65550:R65588 JN65550:JN65588 TJ65550:TJ65588 ADF65550:ADF65588 ANB65550:ANB65588 AWX65550:AWX65588 BGT65550:BGT65588 BQP65550:BQP65588 CAL65550:CAL65588 CKH65550:CKH65588 CUD65550:CUD65588 DDZ65550:DDZ65588 DNV65550:DNV65588 DXR65550:DXR65588 EHN65550:EHN65588 ERJ65550:ERJ65588 FBF65550:FBF65588 FLB65550:FLB65588 FUX65550:FUX65588 GET65550:GET65588 GOP65550:GOP65588 GYL65550:GYL65588 HIH65550:HIH65588 HSD65550:HSD65588 IBZ65550:IBZ65588 ILV65550:ILV65588 IVR65550:IVR65588 JFN65550:JFN65588 JPJ65550:JPJ65588 JZF65550:JZF65588 KJB65550:KJB65588 KSX65550:KSX65588 LCT65550:LCT65588 LMP65550:LMP65588 LWL65550:LWL65588 MGH65550:MGH65588 MQD65550:MQD65588 MZZ65550:MZZ65588 NJV65550:NJV65588 NTR65550:NTR65588 ODN65550:ODN65588 ONJ65550:ONJ65588 OXF65550:OXF65588 PHB65550:PHB65588 PQX65550:PQX65588 QAT65550:QAT65588 QKP65550:QKP65588 QUL65550:QUL65588 REH65550:REH65588 ROD65550:ROD65588 RXZ65550:RXZ65588 SHV65550:SHV65588 SRR65550:SRR65588 TBN65550:TBN65588 TLJ65550:TLJ65588 TVF65550:TVF65588 UFB65550:UFB65588 UOX65550:UOX65588 UYT65550:UYT65588 VIP65550:VIP65588 VSL65550:VSL65588 WCH65550:WCH65588 WMD65550:WMD65588 WVZ65550:WVZ65588 R131086:R131124 JN131086:JN131124 TJ131086:TJ131124 ADF131086:ADF131124 ANB131086:ANB131124 AWX131086:AWX131124 BGT131086:BGT131124 BQP131086:BQP131124 CAL131086:CAL131124 CKH131086:CKH131124 CUD131086:CUD131124 DDZ131086:DDZ131124 DNV131086:DNV131124 DXR131086:DXR131124 EHN131086:EHN131124 ERJ131086:ERJ131124 FBF131086:FBF131124 FLB131086:FLB131124 FUX131086:FUX131124 GET131086:GET131124 GOP131086:GOP131124 GYL131086:GYL131124 HIH131086:HIH131124 HSD131086:HSD131124 IBZ131086:IBZ131124 ILV131086:ILV131124 IVR131086:IVR131124 JFN131086:JFN131124 JPJ131086:JPJ131124 JZF131086:JZF131124 KJB131086:KJB131124 KSX131086:KSX131124 LCT131086:LCT131124 LMP131086:LMP131124 LWL131086:LWL131124 MGH131086:MGH131124 MQD131086:MQD131124 MZZ131086:MZZ131124 NJV131086:NJV131124 NTR131086:NTR131124 ODN131086:ODN131124 ONJ131086:ONJ131124 OXF131086:OXF131124 PHB131086:PHB131124 PQX131086:PQX131124 QAT131086:QAT131124 QKP131086:QKP131124 QUL131086:QUL131124 REH131086:REH131124 ROD131086:ROD131124 RXZ131086:RXZ131124 SHV131086:SHV131124 SRR131086:SRR131124 TBN131086:TBN131124 TLJ131086:TLJ131124 TVF131086:TVF131124 UFB131086:UFB131124 UOX131086:UOX131124 UYT131086:UYT131124 VIP131086:VIP131124 VSL131086:VSL131124 WCH131086:WCH131124 WMD131086:WMD131124 WVZ131086:WVZ131124 R196622:R196660 JN196622:JN196660 TJ196622:TJ196660 ADF196622:ADF196660 ANB196622:ANB196660 AWX196622:AWX196660 BGT196622:BGT196660 BQP196622:BQP196660 CAL196622:CAL196660 CKH196622:CKH196660 CUD196622:CUD196660 DDZ196622:DDZ196660 DNV196622:DNV196660 DXR196622:DXR196660 EHN196622:EHN196660 ERJ196622:ERJ196660 FBF196622:FBF196660 FLB196622:FLB196660 FUX196622:FUX196660 GET196622:GET196660 GOP196622:GOP196660 GYL196622:GYL196660 HIH196622:HIH196660 HSD196622:HSD196660 IBZ196622:IBZ196660 ILV196622:ILV196660 IVR196622:IVR196660 JFN196622:JFN196660 JPJ196622:JPJ196660 JZF196622:JZF196660 KJB196622:KJB196660 KSX196622:KSX196660 LCT196622:LCT196660 LMP196622:LMP196660 LWL196622:LWL196660 MGH196622:MGH196660 MQD196622:MQD196660 MZZ196622:MZZ196660 NJV196622:NJV196660 NTR196622:NTR196660 ODN196622:ODN196660 ONJ196622:ONJ196660 OXF196622:OXF196660 PHB196622:PHB196660 PQX196622:PQX196660 QAT196622:QAT196660 QKP196622:QKP196660 QUL196622:QUL196660 REH196622:REH196660 ROD196622:ROD196660 RXZ196622:RXZ196660 SHV196622:SHV196660 SRR196622:SRR196660 TBN196622:TBN196660 TLJ196622:TLJ196660 TVF196622:TVF196660 UFB196622:UFB196660 UOX196622:UOX196660 UYT196622:UYT196660 VIP196622:VIP196660 VSL196622:VSL196660 WCH196622:WCH196660 WMD196622:WMD196660 WVZ196622:WVZ196660 R262158:R262196 JN262158:JN262196 TJ262158:TJ262196 ADF262158:ADF262196 ANB262158:ANB262196 AWX262158:AWX262196 BGT262158:BGT262196 BQP262158:BQP262196 CAL262158:CAL262196 CKH262158:CKH262196 CUD262158:CUD262196 DDZ262158:DDZ262196 DNV262158:DNV262196 DXR262158:DXR262196 EHN262158:EHN262196 ERJ262158:ERJ262196 FBF262158:FBF262196 FLB262158:FLB262196 FUX262158:FUX262196 GET262158:GET262196 GOP262158:GOP262196 GYL262158:GYL262196 HIH262158:HIH262196 HSD262158:HSD262196 IBZ262158:IBZ262196 ILV262158:ILV262196 IVR262158:IVR262196 JFN262158:JFN262196 JPJ262158:JPJ262196 JZF262158:JZF262196 KJB262158:KJB262196 KSX262158:KSX262196 LCT262158:LCT262196 LMP262158:LMP262196 LWL262158:LWL262196 MGH262158:MGH262196 MQD262158:MQD262196 MZZ262158:MZZ262196 NJV262158:NJV262196 NTR262158:NTR262196 ODN262158:ODN262196 ONJ262158:ONJ262196 OXF262158:OXF262196 PHB262158:PHB262196 PQX262158:PQX262196 QAT262158:QAT262196 QKP262158:QKP262196 QUL262158:QUL262196 REH262158:REH262196 ROD262158:ROD262196 RXZ262158:RXZ262196 SHV262158:SHV262196 SRR262158:SRR262196 TBN262158:TBN262196 TLJ262158:TLJ262196 TVF262158:TVF262196 UFB262158:UFB262196 UOX262158:UOX262196 UYT262158:UYT262196 VIP262158:VIP262196 VSL262158:VSL262196 WCH262158:WCH262196 WMD262158:WMD262196 WVZ262158:WVZ262196 R327694:R327732 JN327694:JN327732 TJ327694:TJ327732 ADF327694:ADF327732 ANB327694:ANB327732 AWX327694:AWX327732 BGT327694:BGT327732 BQP327694:BQP327732 CAL327694:CAL327732 CKH327694:CKH327732 CUD327694:CUD327732 DDZ327694:DDZ327732 DNV327694:DNV327732 DXR327694:DXR327732 EHN327694:EHN327732 ERJ327694:ERJ327732 FBF327694:FBF327732 FLB327694:FLB327732 FUX327694:FUX327732 GET327694:GET327732 GOP327694:GOP327732 GYL327694:GYL327732 HIH327694:HIH327732 HSD327694:HSD327732 IBZ327694:IBZ327732 ILV327694:ILV327732 IVR327694:IVR327732 JFN327694:JFN327732 JPJ327694:JPJ327732 JZF327694:JZF327732 KJB327694:KJB327732 KSX327694:KSX327732 LCT327694:LCT327732 LMP327694:LMP327732 LWL327694:LWL327732 MGH327694:MGH327732 MQD327694:MQD327732 MZZ327694:MZZ327732 NJV327694:NJV327732 NTR327694:NTR327732 ODN327694:ODN327732 ONJ327694:ONJ327732 OXF327694:OXF327732 PHB327694:PHB327732 PQX327694:PQX327732 QAT327694:QAT327732 QKP327694:QKP327732 QUL327694:QUL327732 REH327694:REH327732 ROD327694:ROD327732 RXZ327694:RXZ327732 SHV327694:SHV327732 SRR327694:SRR327732 TBN327694:TBN327732 TLJ327694:TLJ327732 TVF327694:TVF327732 UFB327694:UFB327732 UOX327694:UOX327732 UYT327694:UYT327732 VIP327694:VIP327732 VSL327694:VSL327732 WCH327694:WCH327732 WMD327694:WMD327732 WVZ327694:WVZ327732 R393230:R393268 JN393230:JN393268 TJ393230:TJ393268 ADF393230:ADF393268 ANB393230:ANB393268 AWX393230:AWX393268 BGT393230:BGT393268 BQP393230:BQP393268 CAL393230:CAL393268 CKH393230:CKH393268 CUD393230:CUD393268 DDZ393230:DDZ393268 DNV393230:DNV393268 DXR393230:DXR393268 EHN393230:EHN393268 ERJ393230:ERJ393268 FBF393230:FBF393268 FLB393230:FLB393268 FUX393230:FUX393268 GET393230:GET393268 GOP393230:GOP393268 GYL393230:GYL393268 HIH393230:HIH393268 HSD393230:HSD393268 IBZ393230:IBZ393268 ILV393230:ILV393268 IVR393230:IVR393268 JFN393230:JFN393268 JPJ393230:JPJ393268 JZF393230:JZF393268 KJB393230:KJB393268 KSX393230:KSX393268 LCT393230:LCT393268 LMP393230:LMP393268 LWL393230:LWL393268 MGH393230:MGH393268 MQD393230:MQD393268 MZZ393230:MZZ393268 NJV393230:NJV393268 NTR393230:NTR393268 ODN393230:ODN393268 ONJ393230:ONJ393268 OXF393230:OXF393268 PHB393230:PHB393268 PQX393230:PQX393268 QAT393230:QAT393268 QKP393230:QKP393268 QUL393230:QUL393268 REH393230:REH393268 ROD393230:ROD393268 RXZ393230:RXZ393268 SHV393230:SHV393268 SRR393230:SRR393268 TBN393230:TBN393268 TLJ393230:TLJ393268 TVF393230:TVF393268 UFB393230:UFB393268 UOX393230:UOX393268 UYT393230:UYT393268 VIP393230:VIP393268 VSL393230:VSL393268 WCH393230:WCH393268 WMD393230:WMD393268 WVZ393230:WVZ393268 R458766:R458804 JN458766:JN458804 TJ458766:TJ458804 ADF458766:ADF458804 ANB458766:ANB458804 AWX458766:AWX458804 BGT458766:BGT458804 BQP458766:BQP458804 CAL458766:CAL458804 CKH458766:CKH458804 CUD458766:CUD458804 DDZ458766:DDZ458804 DNV458766:DNV458804 DXR458766:DXR458804 EHN458766:EHN458804 ERJ458766:ERJ458804 FBF458766:FBF458804 FLB458766:FLB458804 FUX458766:FUX458804 GET458766:GET458804 GOP458766:GOP458804 GYL458766:GYL458804 HIH458766:HIH458804 HSD458766:HSD458804 IBZ458766:IBZ458804 ILV458766:ILV458804 IVR458766:IVR458804 JFN458766:JFN458804 JPJ458766:JPJ458804 JZF458766:JZF458804 KJB458766:KJB458804 KSX458766:KSX458804 LCT458766:LCT458804 LMP458766:LMP458804 LWL458766:LWL458804 MGH458766:MGH458804 MQD458766:MQD458804 MZZ458766:MZZ458804 NJV458766:NJV458804 NTR458766:NTR458804 ODN458766:ODN458804 ONJ458766:ONJ458804 OXF458766:OXF458804 PHB458766:PHB458804 PQX458766:PQX458804 QAT458766:QAT458804 QKP458766:QKP458804 QUL458766:QUL458804 REH458766:REH458804 ROD458766:ROD458804 RXZ458766:RXZ458804 SHV458766:SHV458804 SRR458766:SRR458804 TBN458766:TBN458804 TLJ458766:TLJ458804 TVF458766:TVF458804 UFB458766:UFB458804 UOX458766:UOX458804 UYT458766:UYT458804 VIP458766:VIP458804 VSL458766:VSL458804 WCH458766:WCH458804 WMD458766:WMD458804 WVZ458766:WVZ458804 R524302:R524340 JN524302:JN524340 TJ524302:TJ524340 ADF524302:ADF524340 ANB524302:ANB524340 AWX524302:AWX524340 BGT524302:BGT524340 BQP524302:BQP524340 CAL524302:CAL524340 CKH524302:CKH524340 CUD524302:CUD524340 DDZ524302:DDZ524340 DNV524302:DNV524340 DXR524302:DXR524340 EHN524302:EHN524340 ERJ524302:ERJ524340 FBF524302:FBF524340 FLB524302:FLB524340 FUX524302:FUX524340 GET524302:GET524340 GOP524302:GOP524340 GYL524302:GYL524340 HIH524302:HIH524340 HSD524302:HSD524340 IBZ524302:IBZ524340 ILV524302:ILV524340 IVR524302:IVR524340 JFN524302:JFN524340 JPJ524302:JPJ524340 JZF524302:JZF524340 KJB524302:KJB524340 KSX524302:KSX524340 LCT524302:LCT524340 LMP524302:LMP524340 LWL524302:LWL524340 MGH524302:MGH524340 MQD524302:MQD524340 MZZ524302:MZZ524340 NJV524302:NJV524340 NTR524302:NTR524340 ODN524302:ODN524340 ONJ524302:ONJ524340 OXF524302:OXF524340 PHB524302:PHB524340 PQX524302:PQX524340 QAT524302:QAT524340 QKP524302:QKP524340 QUL524302:QUL524340 REH524302:REH524340 ROD524302:ROD524340 RXZ524302:RXZ524340 SHV524302:SHV524340 SRR524302:SRR524340 TBN524302:TBN524340 TLJ524302:TLJ524340 TVF524302:TVF524340 UFB524302:UFB524340 UOX524302:UOX524340 UYT524302:UYT524340 VIP524302:VIP524340 VSL524302:VSL524340 WCH524302:WCH524340 WMD524302:WMD524340 WVZ524302:WVZ524340 R589838:R589876 JN589838:JN589876 TJ589838:TJ589876 ADF589838:ADF589876 ANB589838:ANB589876 AWX589838:AWX589876 BGT589838:BGT589876 BQP589838:BQP589876 CAL589838:CAL589876 CKH589838:CKH589876 CUD589838:CUD589876 DDZ589838:DDZ589876 DNV589838:DNV589876 DXR589838:DXR589876 EHN589838:EHN589876 ERJ589838:ERJ589876 FBF589838:FBF589876 FLB589838:FLB589876 FUX589838:FUX589876 GET589838:GET589876 GOP589838:GOP589876 GYL589838:GYL589876 HIH589838:HIH589876 HSD589838:HSD589876 IBZ589838:IBZ589876 ILV589838:ILV589876 IVR589838:IVR589876 JFN589838:JFN589876 JPJ589838:JPJ589876 JZF589838:JZF589876 KJB589838:KJB589876 KSX589838:KSX589876 LCT589838:LCT589876 LMP589838:LMP589876 LWL589838:LWL589876 MGH589838:MGH589876 MQD589838:MQD589876 MZZ589838:MZZ589876 NJV589838:NJV589876 NTR589838:NTR589876 ODN589838:ODN589876 ONJ589838:ONJ589876 OXF589838:OXF589876 PHB589838:PHB589876 PQX589838:PQX589876 QAT589838:QAT589876 QKP589838:QKP589876 QUL589838:QUL589876 REH589838:REH589876 ROD589838:ROD589876 RXZ589838:RXZ589876 SHV589838:SHV589876 SRR589838:SRR589876 TBN589838:TBN589876 TLJ589838:TLJ589876 TVF589838:TVF589876 UFB589838:UFB589876 UOX589838:UOX589876 UYT589838:UYT589876 VIP589838:VIP589876 VSL589838:VSL589876 WCH589838:WCH589876 WMD589838:WMD589876 WVZ589838:WVZ589876 R655374:R655412 JN655374:JN655412 TJ655374:TJ655412 ADF655374:ADF655412 ANB655374:ANB655412 AWX655374:AWX655412 BGT655374:BGT655412 BQP655374:BQP655412 CAL655374:CAL655412 CKH655374:CKH655412 CUD655374:CUD655412 DDZ655374:DDZ655412 DNV655374:DNV655412 DXR655374:DXR655412 EHN655374:EHN655412 ERJ655374:ERJ655412 FBF655374:FBF655412 FLB655374:FLB655412 FUX655374:FUX655412 GET655374:GET655412 GOP655374:GOP655412 GYL655374:GYL655412 HIH655374:HIH655412 HSD655374:HSD655412 IBZ655374:IBZ655412 ILV655374:ILV655412 IVR655374:IVR655412 JFN655374:JFN655412 JPJ655374:JPJ655412 JZF655374:JZF655412 KJB655374:KJB655412 KSX655374:KSX655412 LCT655374:LCT655412 LMP655374:LMP655412 LWL655374:LWL655412 MGH655374:MGH655412 MQD655374:MQD655412 MZZ655374:MZZ655412 NJV655374:NJV655412 NTR655374:NTR655412 ODN655374:ODN655412 ONJ655374:ONJ655412 OXF655374:OXF655412 PHB655374:PHB655412 PQX655374:PQX655412 QAT655374:QAT655412 QKP655374:QKP655412 QUL655374:QUL655412 REH655374:REH655412 ROD655374:ROD655412 RXZ655374:RXZ655412 SHV655374:SHV655412 SRR655374:SRR655412 TBN655374:TBN655412 TLJ655374:TLJ655412 TVF655374:TVF655412 UFB655374:UFB655412 UOX655374:UOX655412 UYT655374:UYT655412 VIP655374:VIP655412 VSL655374:VSL655412 WCH655374:WCH655412 WMD655374:WMD655412 WVZ655374:WVZ655412 R720910:R720948 JN720910:JN720948 TJ720910:TJ720948 ADF720910:ADF720948 ANB720910:ANB720948 AWX720910:AWX720948 BGT720910:BGT720948 BQP720910:BQP720948 CAL720910:CAL720948 CKH720910:CKH720948 CUD720910:CUD720948 DDZ720910:DDZ720948 DNV720910:DNV720948 DXR720910:DXR720948 EHN720910:EHN720948 ERJ720910:ERJ720948 FBF720910:FBF720948 FLB720910:FLB720948 FUX720910:FUX720948 GET720910:GET720948 GOP720910:GOP720948 GYL720910:GYL720948 HIH720910:HIH720948 HSD720910:HSD720948 IBZ720910:IBZ720948 ILV720910:ILV720948 IVR720910:IVR720948 JFN720910:JFN720948 JPJ720910:JPJ720948 JZF720910:JZF720948 KJB720910:KJB720948 KSX720910:KSX720948 LCT720910:LCT720948 LMP720910:LMP720948 LWL720910:LWL720948 MGH720910:MGH720948 MQD720910:MQD720948 MZZ720910:MZZ720948 NJV720910:NJV720948 NTR720910:NTR720948 ODN720910:ODN720948 ONJ720910:ONJ720948 OXF720910:OXF720948 PHB720910:PHB720948 PQX720910:PQX720948 QAT720910:QAT720948 QKP720910:QKP720948 QUL720910:QUL720948 REH720910:REH720948 ROD720910:ROD720948 RXZ720910:RXZ720948 SHV720910:SHV720948 SRR720910:SRR720948 TBN720910:TBN720948 TLJ720910:TLJ720948 TVF720910:TVF720948 UFB720910:UFB720948 UOX720910:UOX720948 UYT720910:UYT720948 VIP720910:VIP720948 VSL720910:VSL720948 WCH720910:WCH720948 WMD720910:WMD720948 WVZ720910:WVZ720948 R786446:R786484 JN786446:JN786484 TJ786446:TJ786484 ADF786446:ADF786484 ANB786446:ANB786484 AWX786446:AWX786484 BGT786446:BGT786484 BQP786446:BQP786484 CAL786446:CAL786484 CKH786446:CKH786484 CUD786446:CUD786484 DDZ786446:DDZ786484 DNV786446:DNV786484 DXR786446:DXR786484 EHN786446:EHN786484 ERJ786446:ERJ786484 FBF786446:FBF786484 FLB786446:FLB786484 FUX786446:FUX786484 GET786446:GET786484 GOP786446:GOP786484 GYL786446:GYL786484 HIH786446:HIH786484 HSD786446:HSD786484 IBZ786446:IBZ786484 ILV786446:ILV786484 IVR786446:IVR786484 JFN786446:JFN786484 JPJ786446:JPJ786484 JZF786446:JZF786484 KJB786446:KJB786484 KSX786446:KSX786484 LCT786446:LCT786484 LMP786446:LMP786484 LWL786446:LWL786484 MGH786446:MGH786484 MQD786446:MQD786484 MZZ786446:MZZ786484 NJV786446:NJV786484 NTR786446:NTR786484 ODN786446:ODN786484 ONJ786446:ONJ786484 OXF786446:OXF786484 PHB786446:PHB786484 PQX786446:PQX786484 QAT786446:QAT786484 QKP786446:QKP786484 QUL786446:QUL786484 REH786446:REH786484 ROD786446:ROD786484 RXZ786446:RXZ786484 SHV786446:SHV786484 SRR786446:SRR786484 TBN786446:TBN786484 TLJ786446:TLJ786484 TVF786446:TVF786484 UFB786446:UFB786484 UOX786446:UOX786484 UYT786446:UYT786484 VIP786446:VIP786484 VSL786446:VSL786484 WCH786446:WCH786484 WMD786446:WMD786484 WVZ786446:WVZ786484 R851982:R852020 JN851982:JN852020 TJ851982:TJ852020 ADF851982:ADF852020 ANB851982:ANB852020 AWX851982:AWX852020 BGT851982:BGT852020 BQP851982:BQP852020 CAL851982:CAL852020 CKH851982:CKH852020 CUD851982:CUD852020 DDZ851982:DDZ852020 DNV851982:DNV852020 DXR851982:DXR852020 EHN851982:EHN852020 ERJ851982:ERJ852020 FBF851982:FBF852020 FLB851982:FLB852020 FUX851982:FUX852020 GET851982:GET852020 GOP851982:GOP852020 GYL851982:GYL852020 HIH851982:HIH852020 HSD851982:HSD852020 IBZ851982:IBZ852020 ILV851982:ILV852020 IVR851982:IVR852020 JFN851982:JFN852020 JPJ851982:JPJ852020 JZF851982:JZF852020 KJB851982:KJB852020 KSX851982:KSX852020 LCT851982:LCT852020 LMP851982:LMP852020 LWL851982:LWL852020 MGH851982:MGH852020 MQD851982:MQD852020 MZZ851982:MZZ852020 NJV851982:NJV852020 NTR851982:NTR852020 ODN851982:ODN852020 ONJ851982:ONJ852020 OXF851982:OXF852020 PHB851982:PHB852020 PQX851982:PQX852020 QAT851982:QAT852020 QKP851982:QKP852020 QUL851982:QUL852020 REH851982:REH852020 ROD851982:ROD852020 RXZ851982:RXZ852020 SHV851982:SHV852020 SRR851982:SRR852020 TBN851982:TBN852020 TLJ851982:TLJ852020 TVF851982:TVF852020 UFB851982:UFB852020 UOX851982:UOX852020 UYT851982:UYT852020 VIP851982:VIP852020 VSL851982:VSL852020 WCH851982:WCH852020 WMD851982:WMD852020 WVZ851982:WVZ852020 R917518:R917556 JN917518:JN917556 TJ917518:TJ917556 ADF917518:ADF917556 ANB917518:ANB917556 AWX917518:AWX917556 BGT917518:BGT917556 BQP917518:BQP917556 CAL917518:CAL917556 CKH917518:CKH917556 CUD917518:CUD917556 DDZ917518:DDZ917556 DNV917518:DNV917556 DXR917518:DXR917556 EHN917518:EHN917556 ERJ917518:ERJ917556 FBF917518:FBF917556 FLB917518:FLB917556 FUX917518:FUX917556 GET917518:GET917556 GOP917518:GOP917556 GYL917518:GYL917556 HIH917518:HIH917556 HSD917518:HSD917556 IBZ917518:IBZ917556 ILV917518:ILV917556 IVR917518:IVR917556 JFN917518:JFN917556 JPJ917518:JPJ917556 JZF917518:JZF917556 KJB917518:KJB917556 KSX917518:KSX917556 LCT917518:LCT917556 LMP917518:LMP917556 LWL917518:LWL917556 MGH917518:MGH917556 MQD917518:MQD917556 MZZ917518:MZZ917556 NJV917518:NJV917556 NTR917518:NTR917556 ODN917518:ODN917556 ONJ917518:ONJ917556 OXF917518:OXF917556 PHB917518:PHB917556 PQX917518:PQX917556 QAT917518:QAT917556 QKP917518:QKP917556 QUL917518:QUL917556 REH917518:REH917556 ROD917518:ROD917556 RXZ917518:RXZ917556 SHV917518:SHV917556 SRR917518:SRR917556 TBN917518:TBN917556 TLJ917518:TLJ917556 TVF917518:TVF917556 UFB917518:UFB917556 UOX917518:UOX917556 UYT917518:UYT917556 VIP917518:VIP917556 VSL917518:VSL917556 WCH917518:WCH917556 WMD917518:WMD917556 WVZ917518:WVZ917556 R983054:R983092 JN983054:JN983092 TJ983054:TJ983092 ADF983054:ADF983092 ANB983054:ANB983092 AWX983054:AWX983092 BGT983054:BGT983092 BQP983054:BQP983092 CAL983054:CAL983092 CKH983054:CKH983092 CUD983054:CUD983092 DDZ983054:DDZ983092 DNV983054:DNV983092 DXR983054:DXR983092 EHN983054:EHN983092 ERJ983054:ERJ983092 FBF983054:FBF983092 FLB983054:FLB983092 FUX983054:FUX983092 GET983054:GET983092 GOP983054:GOP983092 GYL983054:GYL983092 HIH983054:HIH983092 HSD983054:HSD983092 IBZ983054:IBZ983092 ILV983054:ILV983092 IVR983054:IVR983092 JFN983054:JFN983092 JPJ983054:JPJ983092 JZF983054:JZF983092 KJB983054:KJB983092 KSX983054:KSX983092 LCT983054:LCT983092 LMP983054:LMP983092 LWL983054:LWL983092 MGH983054:MGH983092 MQD983054:MQD983092 MZZ983054:MZZ983092 NJV983054:NJV983092 NTR983054:NTR983092 ODN983054:ODN983092 ONJ983054:ONJ983092 OXF983054:OXF983092 PHB983054:PHB983092 PQX983054:PQX983092 QAT983054:QAT983092 QKP983054:QKP983092 QUL983054:QUL983092 REH983054:REH983092 ROD983054:ROD983092 RXZ983054:RXZ983092 SHV983054:SHV983092 SRR983054:SRR983092 TBN983054:TBN983092 TLJ983054:TLJ983092 TVF983054:TVF983092 UFB983054:UFB983092 UOX983054:UOX983092 UYT983054:UYT983092 VIP983054:VIP983092 VSL983054:VSL983092 WCH983054:WCH983092 WMD983054:WMD983092 WVZ983054:WVZ983092" xr:uid="{972B58ED-5921-4FDB-B96C-8BD2D554EE77}">
      <formula1>$S$7:$S$10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82E7-D538-4BB3-9AE7-27CE41B88C05}">
  <dimension ref="A1:V101"/>
  <sheetViews>
    <sheetView zoomScale="80" zoomScaleNormal="8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4" max="4" width="9" style="5"/>
    <col min="5" max="5" width="12.625" style="5" bestFit="1" customWidth="1"/>
    <col min="6" max="6" width="6.375" style="5" customWidth="1"/>
    <col min="7" max="9" width="5.625" style="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 min="262" max="262" width="12.625" bestFit="1" customWidth="1"/>
    <col min="518" max="518" width="12.625" bestFit="1" customWidth="1"/>
    <col min="774" max="774" width="12.625" bestFit="1" customWidth="1"/>
    <col min="1030" max="1030" width="12.625" bestFit="1" customWidth="1"/>
    <col min="1286" max="1286" width="12.625" bestFit="1" customWidth="1"/>
    <col min="1542" max="1542" width="12.625" bestFit="1" customWidth="1"/>
    <col min="1798" max="1798" width="12.625" bestFit="1" customWidth="1"/>
    <col min="2054" max="2054" width="12.625" bestFit="1" customWidth="1"/>
    <col min="2310" max="2310" width="12.625" bestFit="1" customWidth="1"/>
    <col min="2566" max="2566" width="12.625" bestFit="1" customWidth="1"/>
    <col min="2822" max="2822" width="12.625" bestFit="1" customWidth="1"/>
    <col min="3078" max="3078" width="12.625" bestFit="1" customWidth="1"/>
    <col min="3334" max="3334" width="12.625" bestFit="1" customWidth="1"/>
    <col min="3590" max="3590" width="12.625" bestFit="1" customWidth="1"/>
    <col min="3846" max="3846" width="12.625" bestFit="1" customWidth="1"/>
    <col min="4102" max="4102" width="12.625" bestFit="1" customWidth="1"/>
    <col min="4358" max="4358" width="12.625" bestFit="1" customWidth="1"/>
    <col min="4614" max="4614" width="12.625" bestFit="1" customWidth="1"/>
    <col min="4870" max="4870" width="12.625" bestFit="1" customWidth="1"/>
    <col min="5126" max="5126" width="12.625" bestFit="1" customWidth="1"/>
    <col min="5382" max="5382" width="12.625" bestFit="1" customWidth="1"/>
    <col min="5638" max="5638" width="12.625" bestFit="1" customWidth="1"/>
    <col min="5894" max="5894" width="12.625" bestFit="1" customWidth="1"/>
    <col min="6150" max="6150" width="12.625" bestFit="1" customWidth="1"/>
    <col min="6406" max="6406" width="12.625" bestFit="1" customWidth="1"/>
    <col min="6662" max="6662" width="12.625" bestFit="1" customWidth="1"/>
    <col min="6918" max="6918" width="12.625" bestFit="1" customWidth="1"/>
    <col min="7174" max="7174" width="12.625" bestFit="1" customWidth="1"/>
    <col min="7430" max="7430" width="12.625" bestFit="1" customWidth="1"/>
    <col min="7686" max="7686" width="12.625" bestFit="1" customWidth="1"/>
    <col min="7942" max="7942" width="12.625" bestFit="1" customWidth="1"/>
    <col min="8198" max="8198" width="12.625" bestFit="1" customWidth="1"/>
    <col min="8454" max="8454" width="12.625" bestFit="1" customWidth="1"/>
    <col min="8710" max="8710" width="12.625" bestFit="1" customWidth="1"/>
    <col min="8966" max="8966" width="12.625" bestFit="1" customWidth="1"/>
    <col min="9222" max="9222" width="12.625" bestFit="1" customWidth="1"/>
    <col min="9478" max="9478" width="12.625" bestFit="1" customWidth="1"/>
    <col min="9734" max="9734" width="12.625" bestFit="1" customWidth="1"/>
    <col min="9990" max="9990" width="12.625" bestFit="1" customWidth="1"/>
    <col min="10246" max="10246" width="12.625" bestFit="1" customWidth="1"/>
    <col min="10502" max="10502" width="12.625" bestFit="1" customWidth="1"/>
    <col min="10758" max="10758" width="12.625" bestFit="1" customWidth="1"/>
    <col min="11014" max="11014" width="12.625" bestFit="1" customWidth="1"/>
    <col min="11270" max="11270" width="12.625" bestFit="1" customWidth="1"/>
    <col min="11526" max="11526" width="12.625" bestFit="1" customWidth="1"/>
    <col min="11782" max="11782" width="12.625" bestFit="1" customWidth="1"/>
    <col min="12038" max="12038" width="12.625" bestFit="1" customWidth="1"/>
    <col min="12294" max="12294" width="12.625" bestFit="1" customWidth="1"/>
    <col min="12550" max="12550" width="12.625" bestFit="1" customWidth="1"/>
    <col min="12806" max="12806" width="12.625" bestFit="1" customWidth="1"/>
    <col min="13062" max="13062" width="12.625" bestFit="1" customWidth="1"/>
    <col min="13318" max="13318" width="12.625" bestFit="1" customWidth="1"/>
    <col min="13574" max="13574" width="12.625" bestFit="1" customWidth="1"/>
    <col min="13830" max="13830" width="12.625" bestFit="1" customWidth="1"/>
    <col min="14086" max="14086" width="12.625" bestFit="1" customWidth="1"/>
    <col min="14342" max="14342" width="12.625" bestFit="1" customWidth="1"/>
    <col min="14598" max="14598" width="12.625" bestFit="1" customWidth="1"/>
    <col min="14854" max="14854" width="12.625" bestFit="1" customWidth="1"/>
    <col min="15110" max="15110" width="12.625" bestFit="1" customWidth="1"/>
    <col min="15366" max="15366" width="12.625" bestFit="1" customWidth="1"/>
    <col min="15622" max="15622" width="12.625" bestFit="1" customWidth="1"/>
    <col min="15878" max="15878" width="12.625" bestFit="1" customWidth="1"/>
    <col min="16134" max="16134" width="12.625" bestFit="1" customWidth="1"/>
  </cols>
  <sheetData>
    <row r="1" spans="1:22" s="3" customFormat="1">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 t="s">
        <v>99</v>
      </c>
      <c r="P1" s="13" t="s">
        <v>100</v>
      </c>
      <c r="Q1" s="525">
        <f>D2</f>
        <v>0</v>
      </c>
      <c r="R1" s="525"/>
      <c r="S1" s="9" t="s">
        <v>101</v>
      </c>
      <c r="T1" s="9">
        <f>E2</f>
        <v>0</v>
      </c>
      <c r="U1" s="18"/>
      <c r="V1" s="18"/>
    </row>
    <row r="2" spans="1:22">
      <c r="A2" s="148"/>
      <c r="B2" s="149"/>
      <c r="C2" s="149"/>
      <c r="D2" s="150"/>
      <c r="E2" s="151"/>
      <c r="F2" s="150"/>
      <c r="G2" s="150"/>
      <c r="H2" s="150"/>
      <c r="I2" s="150"/>
      <c r="J2" s="152"/>
      <c r="K2" s="152"/>
      <c r="L2" s="153"/>
      <c r="M2" s="153"/>
      <c r="N2" s="153"/>
      <c r="O2" s="151"/>
      <c r="P2" s="6" t="str">
        <f>B2&amp;" "&amp;C2</f>
        <v xml:space="preserve"> </v>
      </c>
      <c r="Q2">
        <f>A2</f>
        <v>0</v>
      </c>
      <c r="R2">
        <f>F2</f>
        <v>0</v>
      </c>
      <c r="S2" s="4" t="str">
        <f>J2&amp;" "&amp;K2</f>
        <v xml:space="preserve"> </v>
      </c>
      <c r="T2" s="4" t="str">
        <f>L2&amp;" "&amp;M2</f>
        <v xml:space="preserve"> </v>
      </c>
      <c r="U2" t="str">
        <f>LEFT(N2,4)</f>
        <v/>
      </c>
      <c r="V2" s="20">
        <f>O2</f>
        <v>0</v>
      </c>
    </row>
    <row r="3" spans="1:22">
      <c r="A3" s="148"/>
      <c r="B3" s="149"/>
      <c r="C3" s="149"/>
      <c r="D3" s="150"/>
      <c r="E3" s="151"/>
      <c r="F3" s="150"/>
      <c r="G3" s="150"/>
      <c r="H3" s="150"/>
      <c r="I3" s="150"/>
      <c r="J3" s="152"/>
      <c r="K3" s="152"/>
      <c r="L3" s="153"/>
      <c r="M3" s="153"/>
      <c r="N3" s="153"/>
      <c r="O3" s="151"/>
      <c r="P3" s="6" t="str">
        <f t="shared" ref="P3" si="0">B3&amp;" "&amp;C3</f>
        <v xml:space="preserve"> </v>
      </c>
      <c r="Q3">
        <f t="shared" ref="Q3" si="1">A3</f>
        <v>0</v>
      </c>
      <c r="R3">
        <f t="shared" ref="R3" si="2">F3</f>
        <v>0</v>
      </c>
      <c r="S3" s="4" t="str">
        <f t="shared" ref="S3" si="3">J3&amp;" "&amp;K3</f>
        <v xml:space="preserve"> </v>
      </c>
      <c r="T3" s="4" t="str">
        <f t="shared" ref="T3" si="4">L3&amp;" "&amp;M3</f>
        <v xml:space="preserve"> </v>
      </c>
      <c r="U3" t="str">
        <f t="shared" ref="U3" si="5">LEFT(N3,4)</f>
        <v/>
      </c>
      <c r="V3" s="20">
        <f t="shared" ref="V3" si="6">O3</f>
        <v>0</v>
      </c>
    </row>
    <row r="4" spans="1:22">
      <c r="A4" s="154"/>
      <c r="B4" s="154"/>
      <c r="C4" s="154"/>
      <c r="D4" s="150"/>
      <c r="E4" s="150"/>
      <c r="F4" s="150"/>
      <c r="G4" s="150"/>
      <c r="H4" s="150"/>
      <c r="I4" s="150"/>
      <c r="J4" s="154"/>
      <c r="K4" s="154"/>
      <c r="L4" s="154"/>
      <c r="M4" s="154"/>
      <c r="N4" s="154"/>
      <c r="O4" s="154"/>
      <c r="P4" s="6" t="str">
        <f t="shared" ref="P4:P5" si="7">B4&amp;" "&amp;C4</f>
        <v xml:space="preserve"> </v>
      </c>
      <c r="Q4">
        <f t="shared" ref="Q4:Q5" si="8">A4</f>
        <v>0</v>
      </c>
      <c r="R4">
        <f t="shared" ref="R4:R5" si="9">F4</f>
        <v>0</v>
      </c>
      <c r="S4" s="4" t="str">
        <f t="shared" ref="S4:S5" si="10">J4&amp;" "&amp;K4</f>
        <v xml:space="preserve"> </v>
      </c>
      <c r="T4" s="4" t="str">
        <f t="shared" ref="T4:T5" si="11">L4&amp;" "&amp;M4</f>
        <v xml:space="preserve"> </v>
      </c>
      <c r="U4" t="str">
        <f t="shared" ref="U4:U5" si="12">LEFT(N4,4)</f>
        <v/>
      </c>
      <c r="V4" s="20">
        <f t="shared" ref="V4:V5" si="13">O4</f>
        <v>0</v>
      </c>
    </row>
    <row r="5" spans="1:22">
      <c r="A5" s="154"/>
      <c r="B5" s="154"/>
      <c r="C5" s="154"/>
      <c r="D5" s="150"/>
      <c r="E5" s="150"/>
      <c r="F5" s="150"/>
      <c r="G5" s="150"/>
      <c r="H5" s="150"/>
      <c r="I5" s="150"/>
      <c r="J5" s="154"/>
      <c r="K5" s="154"/>
      <c r="L5" s="154"/>
      <c r="M5" s="154"/>
      <c r="N5" s="154"/>
      <c r="O5" s="154"/>
      <c r="P5" s="6" t="str">
        <f t="shared" si="7"/>
        <v xml:space="preserve"> </v>
      </c>
      <c r="Q5">
        <f t="shared" si="8"/>
        <v>0</v>
      </c>
      <c r="R5">
        <f t="shared" si="9"/>
        <v>0</v>
      </c>
      <c r="S5" s="4" t="str">
        <f t="shared" si="10"/>
        <v xml:space="preserve"> </v>
      </c>
      <c r="T5" s="4" t="str">
        <f t="shared" si="11"/>
        <v xml:space="preserve"> </v>
      </c>
      <c r="U5" t="str">
        <f t="shared" si="12"/>
        <v/>
      </c>
      <c r="V5" s="20">
        <f t="shared" si="13"/>
        <v>0</v>
      </c>
    </row>
    <row r="6" spans="1:22">
      <c r="A6" s="154"/>
      <c r="B6" s="154"/>
      <c r="C6" s="154"/>
      <c r="D6" s="150"/>
      <c r="E6" s="150"/>
      <c r="F6" s="150"/>
      <c r="G6" s="150"/>
      <c r="H6" s="150"/>
      <c r="I6" s="150"/>
      <c r="J6" s="154"/>
      <c r="K6" s="154"/>
      <c r="L6" s="154"/>
      <c r="M6" s="154"/>
      <c r="N6" s="154"/>
      <c r="O6" s="154"/>
      <c r="P6" s="6" t="str">
        <f t="shared" ref="P6:P9" si="14">B6&amp;" "&amp;C6</f>
        <v xml:space="preserve"> </v>
      </c>
      <c r="Q6">
        <f t="shared" ref="Q6:Q9" si="15">A6</f>
        <v>0</v>
      </c>
      <c r="R6">
        <f t="shared" ref="R6:R9" si="16">F6</f>
        <v>0</v>
      </c>
      <c r="S6" s="4" t="str">
        <f t="shared" ref="S6:S9" si="17">J6&amp;" "&amp;K6</f>
        <v xml:space="preserve"> </v>
      </c>
      <c r="T6" s="4" t="str">
        <f t="shared" ref="T6:T9" si="18">L6&amp;" "&amp;M6</f>
        <v xml:space="preserve"> </v>
      </c>
      <c r="U6" t="str">
        <f t="shared" ref="U6:U9" si="19">LEFT(N6,4)</f>
        <v/>
      </c>
      <c r="V6" s="20">
        <f t="shared" ref="V6:V9" si="20">O6</f>
        <v>0</v>
      </c>
    </row>
    <row r="7" spans="1:22">
      <c r="A7" s="154"/>
      <c r="B7" s="154"/>
      <c r="C7" s="154"/>
      <c r="D7" s="150"/>
      <c r="E7" s="150"/>
      <c r="F7" s="150"/>
      <c r="G7" s="150"/>
      <c r="H7" s="150"/>
      <c r="I7" s="150"/>
      <c r="J7" s="154"/>
      <c r="K7" s="154"/>
      <c r="L7" s="154"/>
      <c r="M7" s="154"/>
      <c r="N7" s="154"/>
      <c r="O7" s="154"/>
      <c r="P7" s="6" t="str">
        <f t="shared" si="14"/>
        <v xml:space="preserve"> </v>
      </c>
      <c r="Q7">
        <f t="shared" si="15"/>
        <v>0</v>
      </c>
      <c r="R7">
        <f t="shared" si="16"/>
        <v>0</v>
      </c>
      <c r="S7" s="4" t="str">
        <f t="shared" si="17"/>
        <v xml:space="preserve"> </v>
      </c>
      <c r="T7" s="4" t="str">
        <f t="shared" si="18"/>
        <v xml:space="preserve"> </v>
      </c>
      <c r="U7" t="str">
        <f t="shared" si="19"/>
        <v/>
      </c>
      <c r="V7" s="20">
        <f t="shared" si="20"/>
        <v>0</v>
      </c>
    </row>
    <row r="8" spans="1:22">
      <c r="A8" s="154"/>
      <c r="B8" s="154"/>
      <c r="C8" s="154"/>
      <c r="D8" s="150"/>
      <c r="E8" s="150"/>
      <c r="F8" s="150"/>
      <c r="G8" s="150"/>
      <c r="H8" s="150"/>
      <c r="I8" s="150"/>
      <c r="J8" s="154"/>
      <c r="K8" s="154"/>
      <c r="L8" s="154"/>
      <c r="M8" s="154"/>
      <c r="N8" s="154"/>
      <c r="O8" s="154"/>
      <c r="P8" s="6" t="str">
        <f t="shared" si="14"/>
        <v xml:space="preserve"> </v>
      </c>
      <c r="Q8">
        <f t="shared" si="15"/>
        <v>0</v>
      </c>
      <c r="R8">
        <f t="shared" si="16"/>
        <v>0</v>
      </c>
      <c r="S8" s="4" t="str">
        <f t="shared" si="17"/>
        <v xml:space="preserve"> </v>
      </c>
      <c r="T8" s="4" t="str">
        <f t="shared" si="18"/>
        <v xml:space="preserve"> </v>
      </c>
      <c r="U8" t="str">
        <f t="shared" si="19"/>
        <v/>
      </c>
      <c r="V8" s="20">
        <f t="shared" si="20"/>
        <v>0</v>
      </c>
    </row>
    <row r="9" spans="1:22">
      <c r="A9" s="154"/>
      <c r="B9" s="154"/>
      <c r="C9" s="154"/>
      <c r="D9" s="150"/>
      <c r="E9" s="150"/>
      <c r="F9" s="150"/>
      <c r="G9" s="150"/>
      <c r="H9" s="150"/>
      <c r="I9" s="150"/>
      <c r="J9" s="154"/>
      <c r="K9" s="154"/>
      <c r="L9" s="154"/>
      <c r="M9" s="154"/>
      <c r="N9" s="154"/>
      <c r="O9" s="154"/>
      <c r="P9" s="6" t="str">
        <f t="shared" si="14"/>
        <v xml:space="preserve"> </v>
      </c>
      <c r="Q9">
        <f t="shared" si="15"/>
        <v>0</v>
      </c>
      <c r="R9">
        <f t="shared" si="16"/>
        <v>0</v>
      </c>
      <c r="S9" s="4" t="str">
        <f t="shared" si="17"/>
        <v xml:space="preserve"> </v>
      </c>
      <c r="T9" s="4" t="str">
        <f t="shared" si="18"/>
        <v xml:space="preserve"> </v>
      </c>
      <c r="U9" t="str">
        <f t="shared" si="19"/>
        <v/>
      </c>
      <c r="V9" s="20">
        <f t="shared" si="20"/>
        <v>0</v>
      </c>
    </row>
    <row r="10" spans="1:22">
      <c r="A10" s="154"/>
      <c r="B10" s="154"/>
      <c r="C10" s="154"/>
      <c r="D10" s="150"/>
      <c r="E10" s="150"/>
      <c r="F10" s="150"/>
      <c r="G10" s="150"/>
      <c r="H10" s="150"/>
      <c r="I10" s="150"/>
      <c r="J10" s="154"/>
      <c r="K10" s="154"/>
      <c r="L10" s="154"/>
      <c r="M10" s="154"/>
      <c r="N10" s="154"/>
      <c r="O10" s="154"/>
      <c r="P10" s="6" t="str">
        <f t="shared" ref="P10:P73" si="21">B10&amp;" "&amp;C10</f>
        <v xml:space="preserve"> </v>
      </c>
      <c r="Q10">
        <f t="shared" ref="Q10:Q73" si="22">A10</f>
        <v>0</v>
      </c>
      <c r="R10">
        <f t="shared" ref="R10:R73" si="23">F10</f>
        <v>0</v>
      </c>
      <c r="S10" s="4" t="str">
        <f t="shared" ref="S10:S73" si="24">J10&amp;" "&amp;K10</f>
        <v xml:space="preserve"> </v>
      </c>
      <c r="T10" s="4" t="str">
        <f t="shared" ref="T10:T73" si="25">L10&amp;" "&amp;M10</f>
        <v xml:space="preserve"> </v>
      </c>
      <c r="U10" t="str">
        <f t="shared" ref="U10:U73" si="26">LEFT(N10,4)</f>
        <v/>
      </c>
      <c r="V10" s="20">
        <f t="shared" ref="V10:V73" si="27">O10</f>
        <v>0</v>
      </c>
    </row>
    <row r="11" spans="1:22">
      <c r="A11" s="154"/>
      <c r="B11" s="154"/>
      <c r="C11" s="154"/>
      <c r="D11" s="150"/>
      <c r="E11" s="150"/>
      <c r="F11" s="150"/>
      <c r="G11" s="150"/>
      <c r="H11" s="150"/>
      <c r="I11" s="150"/>
      <c r="J11" s="154"/>
      <c r="K11" s="154"/>
      <c r="L11" s="154"/>
      <c r="M11" s="154"/>
      <c r="N11" s="154"/>
      <c r="O11" s="154"/>
      <c r="P11" s="6" t="str">
        <f t="shared" si="21"/>
        <v xml:space="preserve"> </v>
      </c>
      <c r="Q11">
        <f t="shared" si="22"/>
        <v>0</v>
      </c>
      <c r="R11">
        <f t="shared" si="23"/>
        <v>0</v>
      </c>
      <c r="S11" s="4" t="str">
        <f t="shared" si="24"/>
        <v xml:space="preserve"> </v>
      </c>
      <c r="T11" s="4" t="str">
        <f t="shared" si="25"/>
        <v xml:space="preserve"> </v>
      </c>
      <c r="U11" t="str">
        <f t="shared" si="26"/>
        <v/>
      </c>
      <c r="V11" s="20">
        <f t="shared" si="27"/>
        <v>0</v>
      </c>
    </row>
    <row r="12" spans="1:22">
      <c r="A12" s="154"/>
      <c r="B12" s="154"/>
      <c r="C12" s="154"/>
      <c r="D12" s="150"/>
      <c r="E12" s="150"/>
      <c r="F12" s="150"/>
      <c r="G12" s="150"/>
      <c r="H12" s="150"/>
      <c r="I12" s="150"/>
      <c r="J12" s="154"/>
      <c r="K12" s="154"/>
      <c r="L12" s="154"/>
      <c r="M12" s="154"/>
      <c r="N12" s="154"/>
      <c r="O12" s="154"/>
      <c r="P12" s="6" t="str">
        <f t="shared" si="21"/>
        <v xml:space="preserve"> </v>
      </c>
      <c r="Q12">
        <f t="shared" si="22"/>
        <v>0</v>
      </c>
      <c r="R12">
        <f t="shared" si="23"/>
        <v>0</v>
      </c>
      <c r="S12" s="4" t="str">
        <f t="shared" si="24"/>
        <v xml:space="preserve"> </v>
      </c>
      <c r="T12" s="4" t="str">
        <f t="shared" si="25"/>
        <v xml:space="preserve"> </v>
      </c>
      <c r="U12" t="str">
        <f t="shared" si="26"/>
        <v/>
      </c>
      <c r="V12" s="20">
        <f t="shared" si="27"/>
        <v>0</v>
      </c>
    </row>
    <row r="13" spans="1:22">
      <c r="A13" s="154"/>
      <c r="B13" s="154"/>
      <c r="C13" s="154"/>
      <c r="D13" s="150"/>
      <c r="E13" s="150"/>
      <c r="F13" s="150"/>
      <c r="G13" s="150"/>
      <c r="H13" s="150"/>
      <c r="I13" s="150"/>
      <c r="J13" s="154"/>
      <c r="K13" s="154"/>
      <c r="L13" s="154"/>
      <c r="M13" s="154"/>
      <c r="N13" s="154"/>
      <c r="O13" s="154"/>
      <c r="P13" s="6" t="str">
        <f t="shared" si="21"/>
        <v xml:space="preserve"> </v>
      </c>
      <c r="Q13">
        <f t="shared" si="22"/>
        <v>0</v>
      </c>
      <c r="R13">
        <f t="shared" si="23"/>
        <v>0</v>
      </c>
      <c r="S13" s="4" t="str">
        <f t="shared" si="24"/>
        <v xml:space="preserve"> </v>
      </c>
      <c r="T13" s="4" t="str">
        <f t="shared" si="25"/>
        <v xml:space="preserve"> </v>
      </c>
      <c r="U13" t="str">
        <f t="shared" si="26"/>
        <v/>
      </c>
      <c r="V13" s="20">
        <f t="shared" si="27"/>
        <v>0</v>
      </c>
    </row>
    <row r="14" spans="1:22">
      <c r="A14" s="154"/>
      <c r="B14" s="154"/>
      <c r="C14" s="154"/>
      <c r="D14" s="150"/>
      <c r="E14" s="150"/>
      <c r="F14" s="150"/>
      <c r="G14" s="150"/>
      <c r="H14" s="150"/>
      <c r="I14" s="150"/>
      <c r="J14" s="154"/>
      <c r="K14" s="154"/>
      <c r="L14" s="154"/>
      <c r="M14" s="154"/>
      <c r="N14" s="154"/>
      <c r="O14" s="154"/>
      <c r="P14" s="6" t="str">
        <f t="shared" si="21"/>
        <v xml:space="preserve"> </v>
      </c>
      <c r="Q14">
        <f t="shared" si="22"/>
        <v>0</v>
      </c>
      <c r="R14">
        <f t="shared" si="23"/>
        <v>0</v>
      </c>
      <c r="S14" s="4" t="str">
        <f t="shared" si="24"/>
        <v xml:space="preserve"> </v>
      </c>
      <c r="T14" s="4" t="str">
        <f t="shared" si="25"/>
        <v xml:space="preserve"> </v>
      </c>
      <c r="U14" t="str">
        <f t="shared" si="26"/>
        <v/>
      </c>
      <c r="V14" s="20">
        <f t="shared" si="27"/>
        <v>0</v>
      </c>
    </row>
    <row r="15" spans="1:22">
      <c r="A15" s="154"/>
      <c r="B15" s="154"/>
      <c r="C15" s="154"/>
      <c r="D15" s="150"/>
      <c r="E15" s="150"/>
      <c r="F15" s="150"/>
      <c r="G15" s="150"/>
      <c r="H15" s="150"/>
      <c r="I15" s="150"/>
      <c r="J15" s="154"/>
      <c r="K15" s="154"/>
      <c r="L15" s="154"/>
      <c r="M15" s="154"/>
      <c r="N15" s="154"/>
      <c r="O15" s="154"/>
      <c r="P15" s="6" t="str">
        <f t="shared" si="21"/>
        <v xml:space="preserve"> </v>
      </c>
      <c r="Q15">
        <f t="shared" si="22"/>
        <v>0</v>
      </c>
      <c r="R15">
        <f t="shared" si="23"/>
        <v>0</v>
      </c>
      <c r="S15" s="4" t="str">
        <f t="shared" si="24"/>
        <v xml:space="preserve"> </v>
      </c>
      <c r="T15" s="4" t="str">
        <f t="shared" si="25"/>
        <v xml:space="preserve"> </v>
      </c>
      <c r="U15" t="str">
        <f t="shared" si="26"/>
        <v/>
      </c>
      <c r="V15" s="20">
        <f t="shared" si="27"/>
        <v>0</v>
      </c>
    </row>
    <row r="16" spans="1:22">
      <c r="A16" s="154"/>
      <c r="B16" s="154"/>
      <c r="C16" s="154"/>
      <c r="D16" s="150"/>
      <c r="E16" s="150"/>
      <c r="F16" s="150"/>
      <c r="G16" s="150"/>
      <c r="H16" s="150"/>
      <c r="I16" s="150"/>
      <c r="J16" s="154"/>
      <c r="K16" s="154"/>
      <c r="L16" s="154"/>
      <c r="M16" s="154"/>
      <c r="N16" s="154"/>
      <c r="O16" s="154"/>
      <c r="P16" s="6" t="str">
        <f t="shared" si="21"/>
        <v xml:space="preserve"> </v>
      </c>
      <c r="Q16">
        <f t="shared" si="22"/>
        <v>0</v>
      </c>
      <c r="R16">
        <f t="shared" si="23"/>
        <v>0</v>
      </c>
      <c r="S16" s="4" t="str">
        <f t="shared" si="24"/>
        <v xml:space="preserve"> </v>
      </c>
      <c r="T16" s="4" t="str">
        <f t="shared" si="25"/>
        <v xml:space="preserve"> </v>
      </c>
      <c r="U16" t="str">
        <f t="shared" si="26"/>
        <v/>
      </c>
      <c r="V16" s="20">
        <f t="shared" si="27"/>
        <v>0</v>
      </c>
    </row>
    <row r="17" spans="1:22">
      <c r="A17" s="154"/>
      <c r="B17" s="154"/>
      <c r="C17" s="154"/>
      <c r="D17" s="150"/>
      <c r="E17" s="150"/>
      <c r="F17" s="150"/>
      <c r="G17" s="150"/>
      <c r="H17" s="150"/>
      <c r="I17" s="150"/>
      <c r="J17" s="154"/>
      <c r="K17" s="154"/>
      <c r="L17" s="154"/>
      <c r="M17" s="154"/>
      <c r="N17" s="154"/>
      <c r="O17" s="154"/>
      <c r="P17" s="6" t="str">
        <f t="shared" si="21"/>
        <v xml:space="preserve"> </v>
      </c>
      <c r="Q17">
        <f t="shared" si="22"/>
        <v>0</v>
      </c>
      <c r="R17">
        <f t="shared" si="23"/>
        <v>0</v>
      </c>
      <c r="S17" s="4" t="str">
        <f t="shared" si="24"/>
        <v xml:space="preserve"> </v>
      </c>
      <c r="T17" s="4" t="str">
        <f t="shared" si="25"/>
        <v xml:space="preserve"> </v>
      </c>
      <c r="U17" t="str">
        <f t="shared" si="26"/>
        <v/>
      </c>
      <c r="V17" s="20">
        <f t="shared" si="27"/>
        <v>0</v>
      </c>
    </row>
    <row r="18" spans="1:22">
      <c r="A18" s="154"/>
      <c r="B18" s="154"/>
      <c r="C18" s="154"/>
      <c r="D18" s="150"/>
      <c r="E18" s="150"/>
      <c r="F18" s="150"/>
      <c r="G18" s="150"/>
      <c r="H18" s="150"/>
      <c r="I18" s="150"/>
      <c r="J18" s="154"/>
      <c r="K18" s="154"/>
      <c r="L18" s="154"/>
      <c r="M18" s="154"/>
      <c r="N18" s="154"/>
      <c r="O18" s="154"/>
      <c r="P18" s="6" t="str">
        <f t="shared" si="21"/>
        <v xml:space="preserve"> </v>
      </c>
      <c r="Q18">
        <f t="shared" si="22"/>
        <v>0</v>
      </c>
      <c r="R18">
        <f t="shared" si="23"/>
        <v>0</v>
      </c>
      <c r="S18" s="4" t="str">
        <f t="shared" si="24"/>
        <v xml:space="preserve"> </v>
      </c>
      <c r="T18" s="4" t="str">
        <f t="shared" si="25"/>
        <v xml:space="preserve"> </v>
      </c>
      <c r="U18" t="str">
        <f t="shared" si="26"/>
        <v/>
      </c>
      <c r="V18" s="20">
        <f t="shared" si="27"/>
        <v>0</v>
      </c>
    </row>
    <row r="19" spans="1:22">
      <c r="A19" s="154"/>
      <c r="B19" s="154"/>
      <c r="C19" s="154"/>
      <c r="D19" s="150"/>
      <c r="E19" s="150"/>
      <c r="F19" s="150"/>
      <c r="G19" s="150"/>
      <c r="H19" s="150"/>
      <c r="I19" s="150"/>
      <c r="J19" s="154"/>
      <c r="K19" s="154"/>
      <c r="L19" s="154"/>
      <c r="M19" s="154"/>
      <c r="N19" s="154"/>
      <c r="O19" s="154"/>
      <c r="P19" s="6" t="str">
        <f t="shared" si="21"/>
        <v xml:space="preserve"> </v>
      </c>
      <c r="Q19">
        <f t="shared" si="22"/>
        <v>0</v>
      </c>
      <c r="R19">
        <f t="shared" si="23"/>
        <v>0</v>
      </c>
      <c r="S19" s="4" t="str">
        <f t="shared" si="24"/>
        <v xml:space="preserve"> </v>
      </c>
      <c r="T19" s="4" t="str">
        <f t="shared" si="25"/>
        <v xml:space="preserve"> </v>
      </c>
      <c r="U19" t="str">
        <f t="shared" si="26"/>
        <v/>
      </c>
      <c r="V19" s="20">
        <f t="shared" si="27"/>
        <v>0</v>
      </c>
    </row>
    <row r="20" spans="1:22">
      <c r="A20" s="154"/>
      <c r="B20" s="154"/>
      <c r="C20" s="154"/>
      <c r="D20" s="150"/>
      <c r="E20" s="150"/>
      <c r="F20" s="150"/>
      <c r="G20" s="150"/>
      <c r="H20" s="150"/>
      <c r="I20" s="150"/>
      <c r="J20" s="154"/>
      <c r="K20" s="154"/>
      <c r="L20" s="154"/>
      <c r="M20" s="154"/>
      <c r="N20" s="154"/>
      <c r="O20" s="154"/>
      <c r="P20" s="6" t="str">
        <f t="shared" si="21"/>
        <v xml:space="preserve"> </v>
      </c>
      <c r="Q20">
        <f t="shared" si="22"/>
        <v>0</v>
      </c>
      <c r="R20">
        <f t="shared" si="23"/>
        <v>0</v>
      </c>
      <c r="S20" s="4" t="str">
        <f t="shared" si="24"/>
        <v xml:space="preserve"> </v>
      </c>
      <c r="T20" s="4" t="str">
        <f t="shared" si="25"/>
        <v xml:space="preserve"> </v>
      </c>
      <c r="U20" t="str">
        <f t="shared" si="26"/>
        <v/>
      </c>
      <c r="V20" s="20">
        <f t="shared" si="27"/>
        <v>0</v>
      </c>
    </row>
    <row r="21" spans="1:22">
      <c r="A21" s="154"/>
      <c r="B21" s="154"/>
      <c r="C21" s="154"/>
      <c r="D21" s="150"/>
      <c r="E21" s="150"/>
      <c r="F21" s="150"/>
      <c r="G21" s="150"/>
      <c r="H21" s="150"/>
      <c r="I21" s="150"/>
      <c r="J21" s="154"/>
      <c r="K21" s="154"/>
      <c r="L21" s="154"/>
      <c r="M21" s="154"/>
      <c r="N21" s="154"/>
      <c r="O21" s="154"/>
      <c r="P21" s="6" t="str">
        <f t="shared" si="21"/>
        <v xml:space="preserve"> </v>
      </c>
      <c r="Q21">
        <f t="shared" si="22"/>
        <v>0</v>
      </c>
      <c r="R21">
        <f t="shared" si="23"/>
        <v>0</v>
      </c>
      <c r="S21" s="4" t="str">
        <f t="shared" si="24"/>
        <v xml:space="preserve"> </v>
      </c>
      <c r="T21" s="4" t="str">
        <f t="shared" si="25"/>
        <v xml:space="preserve"> </v>
      </c>
      <c r="U21" t="str">
        <f t="shared" si="26"/>
        <v/>
      </c>
      <c r="V21" s="20">
        <f t="shared" si="27"/>
        <v>0</v>
      </c>
    </row>
    <row r="22" spans="1:22">
      <c r="A22" s="154"/>
      <c r="B22" s="154"/>
      <c r="C22" s="154"/>
      <c r="D22" s="150"/>
      <c r="E22" s="150"/>
      <c r="F22" s="150"/>
      <c r="G22" s="150"/>
      <c r="H22" s="150"/>
      <c r="I22" s="150"/>
      <c r="J22" s="154"/>
      <c r="K22" s="154"/>
      <c r="L22" s="154"/>
      <c r="M22" s="154"/>
      <c r="N22" s="154"/>
      <c r="O22" s="154"/>
      <c r="P22" s="6" t="str">
        <f t="shared" si="21"/>
        <v xml:space="preserve"> </v>
      </c>
      <c r="Q22">
        <f t="shared" si="22"/>
        <v>0</v>
      </c>
      <c r="R22">
        <f t="shared" si="23"/>
        <v>0</v>
      </c>
      <c r="S22" s="4" t="str">
        <f t="shared" si="24"/>
        <v xml:space="preserve"> </v>
      </c>
      <c r="T22" s="4" t="str">
        <f t="shared" si="25"/>
        <v xml:space="preserve"> </v>
      </c>
      <c r="U22" t="str">
        <f t="shared" si="26"/>
        <v/>
      </c>
      <c r="V22" s="20">
        <f t="shared" si="27"/>
        <v>0</v>
      </c>
    </row>
    <row r="23" spans="1:22">
      <c r="A23" s="154"/>
      <c r="B23" s="154"/>
      <c r="C23" s="154"/>
      <c r="D23" s="150"/>
      <c r="E23" s="150"/>
      <c r="F23" s="150"/>
      <c r="G23" s="150"/>
      <c r="H23" s="150"/>
      <c r="I23" s="150"/>
      <c r="J23" s="154"/>
      <c r="K23" s="154"/>
      <c r="L23" s="154"/>
      <c r="M23" s="154"/>
      <c r="N23" s="154"/>
      <c r="O23" s="154"/>
      <c r="P23" s="6" t="str">
        <f t="shared" si="21"/>
        <v xml:space="preserve"> </v>
      </c>
      <c r="Q23">
        <f t="shared" si="22"/>
        <v>0</v>
      </c>
      <c r="R23">
        <f t="shared" si="23"/>
        <v>0</v>
      </c>
      <c r="S23" s="4" t="str">
        <f t="shared" si="24"/>
        <v xml:space="preserve"> </v>
      </c>
      <c r="T23" s="4" t="str">
        <f t="shared" si="25"/>
        <v xml:space="preserve"> </v>
      </c>
      <c r="U23" t="str">
        <f t="shared" si="26"/>
        <v/>
      </c>
      <c r="V23" s="20">
        <f t="shared" si="27"/>
        <v>0</v>
      </c>
    </row>
    <row r="24" spans="1:22">
      <c r="A24" s="154"/>
      <c r="B24" s="154"/>
      <c r="C24" s="154"/>
      <c r="D24" s="150"/>
      <c r="E24" s="150"/>
      <c r="F24" s="150"/>
      <c r="G24" s="150"/>
      <c r="H24" s="150"/>
      <c r="I24" s="150"/>
      <c r="J24" s="154"/>
      <c r="K24" s="154"/>
      <c r="L24" s="154"/>
      <c r="M24" s="154"/>
      <c r="N24" s="154"/>
      <c r="O24" s="154"/>
      <c r="P24" s="6" t="str">
        <f t="shared" si="21"/>
        <v xml:space="preserve"> </v>
      </c>
      <c r="Q24">
        <f t="shared" si="22"/>
        <v>0</v>
      </c>
      <c r="R24">
        <f t="shared" si="23"/>
        <v>0</v>
      </c>
      <c r="S24" s="4" t="str">
        <f t="shared" si="24"/>
        <v xml:space="preserve"> </v>
      </c>
      <c r="T24" s="4" t="str">
        <f t="shared" si="25"/>
        <v xml:space="preserve"> </v>
      </c>
      <c r="U24" t="str">
        <f t="shared" si="26"/>
        <v/>
      </c>
      <c r="V24" s="20">
        <f t="shared" si="27"/>
        <v>0</v>
      </c>
    </row>
    <row r="25" spans="1:22">
      <c r="A25" s="154"/>
      <c r="B25" s="154"/>
      <c r="C25" s="154"/>
      <c r="D25" s="150"/>
      <c r="E25" s="150"/>
      <c r="F25" s="150"/>
      <c r="G25" s="150"/>
      <c r="H25" s="150"/>
      <c r="I25" s="150"/>
      <c r="J25" s="154"/>
      <c r="K25" s="154"/>
      <c r="L25" s="154"/>
      <c r="M25" s="154"/>
      <c r="N25" s="154"/>
      <c r="O25" s="154"/>
      <c r="P25" s="6" t="str">
        <f t="shared" si="21"/>
        <v xml:space="preserve"> </v>
      </c>
      <c r="Q25">
        <f t="shared" si="22"/>
        <v>0</v>
      </c>
      <c r="R25">
        <f t="shared" si="23"/>
        <v>0</v>
      </c>
      <c r="S25" s="4" t="str">
        <f t="shared" si="24"/>
        <v xml:space="preserve"> </v>
      </c>
      <c r="T25" s="4" t="str">
        <f t="shared" si="25"/>
        <v xml:space="preserve"> </v>
      </c>
      <c r="U25" t="str">
        <f t="shared" si="26"/>
        <v/>
      </c>
      <c r="V25" s="20">
        <f t="shared" si="27"/>
        <v>0</v>
      </c>
    </row>
    <row r="26" spans="1:22">
      <c r="A26" s="154"/>
      <c r="B26" s="154"/>
      <c r="C26" s="154"/>
      <c r="D26" s="150"/>
      <c r="E26" s="150"/>
      <c r="F26" s="150"/>
      <c r="G26" s="150"/>
      <c r="H26" s="150"/>
      <c r="I26" s="150"/>
      <c r="J26" s="154"/>
      <c r="K26" s="154"/>
      <c r="L26" s="154"/>
      <c r="M26" s="154"/>
      <c r="N26" s="154"/>
      <c r="O26" s="154"/>
      <c r="P26" s="6" t="str">
        <f t="shared" si="21"/>
        <v xml:space="preserve"> </v>
      </c>
      <c r="Q26">
        <f t="shared" si="22"/>
        <v>0</v>
      </c>
      <c r="R26">
        <f t="shared" si="23"/>
        <v>0</v>
      </c>
      <c r="S26" s="4" t="str">
        <f t="shared" si="24"/>
        <v xml:space="preserve"> </v>
      </c>
      <c r="T26" s="4" t="str">
        <f t="shared" si="25"/>
        <v xml:space="preserve"> </v>
      </c>
      <c r="U26" t="str">
        <f t="shared" si="26"/>
        <v/>
      </c>
      <c r="V26" s="20">
        <f t="shared" si="27"/>
        <v>0</v>
      </c>
    </row>
    <row r="27" spans="1:22">
      <c r="A27" s="154"/>
      <c r="B27" s="154"/>
      <c r="C27" s="154"/>
      <c r="D27" s="150"/>
      <c r="E27" s="150"/>
      <c r="F27" s="150"/>
      <c r="G27" s="150"/>
      <c r="H27" s="150"/>
      <c r="I27" s="150"/>
      <c r="J27" s="154"/>
      <c r="K27" s="154"/>
      <c r="L27" s="154"/>
      <c r="M27" s="154"/>
      <c r="N27" s="154"/>
      <c r="O27" s="154"/>
      <c r="P27" s="6" t="str">
        <f t="shared" si="21"/>
        <v xml:space="preserve"> </v>
      </c>
      <c r="Q27">
        <f t="shared" si="22"/>
        <v>0</v>
      </c>
      <c r="R27">
        <f t="shared" si="23"/>
        <v>0</v>
      </c>
      <c r="S27" s="4" t="str">
        <f t="shared" si="24"/>
        <v xml:space="preserve"> </v>
      </c>
      <c r="T27" s="4" t="str">
        <f t="shared" si="25"/>
        <v xml:space="preserve"> </v>
      </c>
      <c r="U27" t="str">
        <f t="shared" si="26"/>
        <v/>
      </c>
      <c r="V27" s="20">
        <f t="shared" si="27"/>
        <v>0</v>
      </c>
    </row>
    <row r="28" spans="1:22">
      <c r="A28" s="154"/>
      <c r="B28" s="154"/>
      <c r="C28" s="154"/>
      <c r="D28" s="150"/>
      <c r="E28" s="150"/>
      <c r="F28" s="150"/>
      <c r="G28" s="150"/>
      <c r="H28" s="150"/>
      <c r="I28" s="150"/>
      <c r="J28" s="154"/>
      <c r="K28" s="154"/>
      <c r="L28" s="154"/>
      <c r="M28" s="154"/>
      <c r="N28" s="154"/>
      <c r="O28" s="154"/>
      <c r="P28" s="6" t="str">
        <f t="shared" si="21"/>
        <v xml:space="preserve"> </v>
      </c>
      <c r="Q28">
        <f t="shared" si="22"/>
        <v>0</v>
      </c>
      <c r="R28">
        <f t="shared" si="23"/>
        <v>0</v>
      </c>
      <c r="S28" s="4" t="str">
        <f t="shared" si="24"/>
        <v xml:space="preserve"> </v>
      </c>
      <c r="T28" s="4" t="str">
        <f t="shared" si="25"/>
        <v xml:space="preserve"> </v>
      </c>
      <c r="U28" t="str">
        <f t="shared" si="26"/>
        <v/>
      </c>
      <c r="V28" s="20">
        <f t="shared" si="27"/>
        <v>0</v>
      </c>
    </row>
    <row r="29" spans="1:22">
      <c r="A29" s="154"/>
      <c r="B29" s="154"/>
      <c r="C29" s="154"/>
      <c r="D29" s="150"/>
      <c r="E29" s="150"/>
      <c r="F29" s="150"/>
      <c r="G29" s="150"/>
      <c r="H29" s="150"/>
      <c r="I29" s="150"/>
      <c r="J29" s="154"/>
      <c r="K29" s="154"/>
      <c r="L29" s="154"/>
      <c r="M29" s="154"/>
      <c r="N29" s="154"/>
      <c r="O29" s="154"/>
      <c r="P29" s="6" t="str">
        <f t="shared" si="21"/>
        <v xml:space="preserve"> </v>
      </c>
      <c r="Q29">
        <f t="shared" si="22"/>
        <v>0</v>
      </c>
      <c r="R29">
        <f t="shared" si="23"/>
        <v>0</v>
      </c>
      <c r="S29" s="4" t="str">
        <f t="shared" si="24"/>
        <v xml:space="preserve"> </v>
      </c>
      <c r="T29" s="4" t="str">
        <f t="shared" si="25"/>
        <v xml:space="preserve"> </v>
      </c>
      <c r="U29" t="str">
        <f t="shared" si="26"/>
        <v/>
      </c>
      <c r="V29" s="20">
        <f t="shared" si="27"/>
        <v>0</v>
      </c>
    </row>
    <row r="30" spans="1:22">
      <c r="A30" s="154"/>
      <c r="B30" s="154"/>
      <c r="C30" s="154"/>
      <c r="D30" s="150"/>
      <c r="E30" s="150"/>
      <c r="F30" s="150"/>
      <c r="G30" s="150"/>
      <c r="H30" s="150"/>
      <c r="I30" s="150"/>
      <c r="J30" s="154"/>
      <c r="K30" s="154"/>
      <c r="L30" s="154"/>
      <c r="M30" s="154"/>
      <c r="N30" s="154"/>
      <c r="O30" s="154"/>
      <c r="P30" s="6" t="str">
        <f t="shared" si="21"/>
        <v xml:space="preserve"> </v>
      </c>
      <c r="Q30">
        <f t="shared" si="22"/>
        <v>0</v>
      </c>
      <c r="R30">
        <f t="shared" si="23"/>
        <v>0</v>
      </c>
      <c r="S30" s="4" t="str">
        <f t="shared" si="24"/>
        <v xml:space="preserve"> </v>
      </c>
      <c r="T30" s="4" t="str">
        <f t="shared" si="25"/>
        <v xml:space="preserve"> </v>
      </c>
      <c r="U30" t="str">
        <f t="shared" si="26"/>
        <v/>
      </c>
      <c r="V30" s="20">
        <f t="shared" si="27"/>
        <v>0</v>
      </c>
    </row>
    <row r="31" spans="1:22">
      <c r="A31" s="154"/>
      <c r="B31" s="154"/>
      <c r="C31" s="154"/>
      <c r="D31" s="150"/>
      <c r="E31" s="150"/>
      <c r="F31" s="150"/>
      <c r="G31" s="150"/>
      <c r="H31" s="150"/>
      <c r="I31" s="150"/>
      <c r="J31" s="154"/>
      <c r="K31" s="154"/>
      <c r="L31" s="154"/>
      <c r="M31" s="154"/>
      <c r="N31" s="154"/>
      <c r="O31" s="154"/>
      <c r="P31" s="6" t="str">
        <f t="shared" si="21"/>
        <v xml:space="preserve"> </v>
      </c>
      <c r="Q31">
        <f t="shared" si="22"/>
        <v>0</v>
      </c>
      <c r="R31">
        <f t="shared" si="23"/>
        <v>0</v>
      </c>
      <c r="S31" s="4" t="str">
        <f t="shared" si="24"/>
        <v xml:space="preserve"> </v>
      </c>
      <c r="T31" s="4" t="str">
        <f t="shared" si="25"/>
        <v xml:space="preserve"> </v>
      </c>
      <c r="U31" t="str">
        <f t="shared" si="26"/>
        <v/>
      </c>
      <c r="V31" s="20">
        <f t="shared" si="27"/>
        <v>0</v>
      </c>
    </row>
    <row r="32" spans="1:22">
      <c r="A32" s="154"/>
      <c r="B32" s="154"/>
      <c r="C32" s="154"/>
      <c r="D32" s="150"/>
      <c r="E32" s="150"/>
      <c r="F32" s="150"/>
      <c r="G32" s="150"/>
      <c r="H32" s="150"/>
      <c r="I32" s="150"/>
      <c r="J32" s="154"/>
      <c r="K32" s="154"/>
      <c r="L32" s="154"/>
      <c r="M32" s="154"/>
      <c r="N32" s="154"/>
      <c r="O32" s="154"/>
      <c r="P32" s="6" t="str">
        <f t="shared" si="21"/>
        <v xml:space="preserve"> </v>
      </c>
      <c r="Q32">
        <f t="shared" si="22"/>
        <v>0</v>
      </c>
      <c r="R32">
        <f t="shared" si="23"/>
        <v>0</v>
      </c>
      <c r="S32" s="4" t="str">
        <f t="shared" si="24"/>
        <v xml:space="preserve"> </v>
      </c>
      <c r="T32" s="4" t="str">
        <f t="shared" si="25"/>
        <v xml:space="preserve"> </v>
      </c>
      <c r="U32" t="str">
        <f t="shared" si="26"/>
        <v/>
      </c>
      <c r="V32" s="20">
        <f t="shared" si="27"/>
        <v>0</v>
      </c>
    </row>
    <row r="33" spans="1:22">
      <c r="A33" s="154"/>
      <c r="B33" s="154"/>
      <c r="C33" s="154"/>
      <c r="D33" s="150"/>
      <c r="E33" s="150"/>
      <c r="F33" s="150"/>
      <c r="G33" s="150"/>
      <c r="H33" s="150"/>
      <c r="I33" s="150"/>
      <c r="J33" s="154"/>
      <c r="K33" s="154"/>
      <c r="L33" s="154"/>
      <c r="M33" s="154"/>
      <c r="N33" s="154"/>
      <c r="O33" s="154"/>
      <c r="P33" s="6" t="str">
        <f t="shared" si="21"/>
        <v xml:space="preserve"> </v>
      </c>
      <c r="Q33">
        <f t="shared" si="22"/>
        <v>0</v>
      </c>
      <c r="R33">
        <f t="shared" si="23"/>
        <v>0</v>
      </c>
      <c r="S33" s="4" t="str">
        <f t="shared" si="24"/>
        <v xml:space="preserve"> </v>
      </c>
      <c r="T33" s="4" t="str">
        <f t="shared" si="25"/>
        <v xml:space="preserve"> </v>
      </c>
      <c r="U33" t="str">
        <f t="shared" si="26"/>
        <v/>
      </c>
      <c r="V33" s="20">
        <f t="shared" si="27"/>
        <v>0</v>
      </c>
    </row>
    <row r="34" spans="1:22">
      <c r="A34" s="154"/>
      <c r="B34" s="154"/>
      <c r="C34" s="154"/>
      <c r="D34" s="150"/>
      <c r="E34" s="150"/>
      <c r="F34" s="150"/>
      <c r="G34" s="150"/>
      <c r="H34" s="150"/>
      <c r="I34" s="150"/>
      <c r="J34" s="154"/>
      <c r="K34" s="154"/>
      <c r="L34" s="154"/>
      <c r="M34" s="154"/>
      <c r="N34" s="154"/>
      <c r="O34" s="154"/>
      <c r="P34" s="6" t="str">
        <f t="shared" si="21"/>
        <v xml:space="preserve"> </v>
      </c>
      <c r="Q34">
        <f t="shared" si="22"/>
        <v>0</v>
      </c>
      <c r="R34">
        <f t="shared" si="23"/>
        <v>0</v>
      </c>
      <c r="S34" s="4" t="str">
        <f t="shared" si="24"/>
        <v xml:space="preserve"> </v>
      </c>
      <c r="T34" s="4" t="str">
        <f t="shared" si="25"/>
        <v xml:space="preserve"> </v>
      </c>
      <c r="U34" t="str">
        <f t="shared" si="26"/>
        <v/>
      </c>
      <c r="V34" s="20">
        <f t="shared" si="27"/>
        <v>0</v>
      </c>
    </row>
    <row r="35" spans="1:22">
      <c r="A35" s="154"/>
      <c r="B35" s="154"/>
      <c r="C35" s="154"/>
      <c r="D35" s="150"/>
      <c r="E35" s="150"/>
      <c r="F35" s="150"/>
      <c r="G35" s="150"/>
      <c r="H35" s="150"/>
      <c r="I35" s="150"/>
      <c r="J35" s="154"/>
      <c r="K35" s="154"/>
      <c r="L35" s="154"/>
      <c r="M35" s="154"/>
      <c r="N35" s="154"/>
      <c r="O35" s="154"/>
      <c r="P35" s="6" t="str">
        <f t="shared" si="21"/>
        <v xml:space="preserve"> </v>
      </c>
      <c r="Q35">
        <f t="shared" si="22"/>
        <v>0</v>
      </c>
      <c r="R35">
        <f t="shared" si="23"/>
        <v>0</v>
      </c>
      <c r="S35" s="4" t="str">
        <f t="shared" si="24"/>
        <v xml:space="preserve"> </v>
      </c>
      <c r="T35" s="4" t="str">
        <f t="shared" si="25"/>
        <v xml:space="preserve"> </v>
      </c>
      <c r="U35" t="str">
        <f t="shared" si="26"/>
        <v/>
      </c>
      <c r="V35" s="20">
        <f t="shared" si="27"/>
        <v>0</v>
      </c>
    </row>
    <row r="36" spans="1:22">
      <c r="A36" s="154"/>
      <c r="B36" s="154"/>
      <c r="C36" s="154"/>
      <c r="D36" s="150"/>
      <c r="E36" s="150"/>
      <c r="F36" s="150"/>
      <c r="G36" s="150"/>
      <c r="H36" s="150"/>
      <c r="I36" s="150"/>
      <c r="J36" s="154"/>
      <c r="K36" s="154"/>
      <c r="L36" s="154"/>
      <c r="M36" s="154"/>
      <c r="N36" s="154"/>
      <c r="O36" s="154"/>
      <c r="P36" s="6" t="str">
        <f t="shared" si="21"/>
        <v xml:space="preserve"> </v>
      </c>
      <c r="Q36">
        <f t="shared" si="22"/>
        <v>0</v>
      </c>
      <c r="R36">
        <f t="shared" si="23"/>
        <v>0</v>
      </c>
      <c r="S36" s="4" t="str">
        <f t="shared" si="24"/>
        <v xml:space="preserve"> </v>
      </c>
      <c r="T36" s="4" t="str">
        <f t="shared" si="25"/>
        <v xml:space="preserve"> </v>
      </c>
      <c r="U36" t="str">
        <f t="shared" si="26"/>
        <v/>
      </c>
      <c r="V36" s="20">
        <f t="shared" si="27"/>
        <v>0</v>
      </c>
    </row>
    <row r="37" spans="1:22">
      <c r="A37" s="154"/>
      <c r="B37" s="154"/>
      <c r="C37" s="154"/>
      <c r="D37" s="150"/>
      <c r="E37" s="150"/>
      <c r="F37" s="150"/>
      <c r="G37" s="150"/>
      <c r="H37" s="150"/>
      <c r="I37" s="150"/>
      <c r="J37" s="154"/>
      <c r="K37" s="154"/>
      <c r="L37" s="154"/>
      <c r="M37" s="154"/>
      <c r="N37" s="154"/>
      <c r="O37" s="154"/>
      <c r="P37" s="6" t="str">
        <f t="shared" si="21"/>
        <v xml:space="preserve"> </v>
      </c>
      <c r="Q37">
        <f t="shared" si="22"/>
        <v>0</v>
      </c>
      <c r="R37">
        <f t="shared" si="23"/>
        <v>0</v>
      </c>
      <c r="S37" s="4" t="str">
        <f t="shared" si="24"/>
        <v xml:space="preserve"> </v>
      </c>
      <c r="T37" s="4" t="str">
        <f t="shared" si="25"/>
        <v xml:space="preserve"> </v>
      </c>
      <c r="U37" t="str">
        <f t="shared" si="26"/>
        <v/>
      </c>
      <c r="V37" s="20">
        <f t="shared" si="27"/>
        <v>0</v>
      </c>
    </row>
    <row r="38" spans="1:22">
      <c r="A38" s="154"/>
      <c r="B38" s="154"/>
      <c r="C38" s="154"/>
      <c r="D38" s="150"/>
      <c r="E38" s="150"/>
      <c r="F38" s="150"/>
      <c r="G38" s="150"/>
      <c r="H38" s="150"/>
      <c r="I38" s="150"/>
      <c r="J38" s="154"/>
      <c r="K38" s="154"/>
      <c r="L38" s="154"/>
      <c r="M38" s="154"/>
      <c r="N38" s="154"/>
      <c r="O38" s="154"/>
      <c r="P38" s="6" t="str">
        <f t="shared" si="21"/>
        <v xml:space="preserve"> </v>
      </c>
      <c r="Q38">
        <f t="shared" si="22"/>
        <v>0</v>
      </c>
      <c r="R38">
        <f t="shared" si="23"/>
        <v>0</v>
      </c>
      <c r="S38" s="4" t="str">
        <f t="shared" si="24"/>
        <v xml:space="preserve"> </v>
      </c>
      <c r="T38" s="4" t="str">
        <f t="shared" si="25"/>
        <v xml:space="preserve"> </v>
      </c>
      <c r="U38" t="str">
        <f t="shared" si="26"/>
        <v/>
      </c>
      <c r="V38" s="20">
        <f t="shared" si="27"/>
        <v>0</v>
      </c>
    </row>
    <row r="39" spans="1:22">
      <c r="A39" s="154"/>
      <c r="B39" s="154"/>
      <c r="C39" s="154"/>
      <c r="D39" s="150"/>
      <c r="E39" s="150"/>
      <c r="F39" s="150"/>
      <c r="G39" s="150"/>
      <c r="H39" s="150"/>
      <c r="I39" s="150"/>
      <c r="J39" s="154"/>
      <c r="K39" s="154"/>
      <c r="L39" s="154"/>
      <c r="M39" s="154"/>
      <c r="N39" s="154"/>
      <c r="O39" s="154"/>
      <c r="P39" s="6" t="str">
        <f t="shared" si="21"/>
        <v xml:space="preserve"> </v>
      </c>
      <c r="Q39">
        <f t="shared" si="22"/>
        <v>0</v>
      </c>
      <c r="R39">
        <f t="shared" si="23"/>
        <v>0</v>
      </c>
      <c r="S39" s="4" t="str">
        <f t="shared" si="24"/>
        <v xml:space="preserve"> </v>
      </c>
      <c r="T39" s="4" t="str">
        <f t="shared" si="25"/>
        <v xml:space="preserve"> </v>
      </c>
      <c r="U39" t="str">
        <f t="shared" si="26"/>
        <v/>
      </c>
      <c r="V39" s="20">
        <f t="shared" si="27"/>
        <v>0</v>
      </c>
    </row>
    <row r="40" spans="1:22">
      <c r="A40" s="154"/>
      <c r="B40" s="154"/>
      <c r="C40" s="154"/>
      <c r="D40" s="150"/>
      <c r="E40" s="150"/>
      <c r="F40" s="150"/>
      <c r="G40" s="150"/>
      <c r="H40" s="150"/>
      <c r="I40" s="150"/>
      <c r="J40" s="154"/>
      <c r="K40" s="154"/>
      <c r="L40" s="154"/>
      <c r="M40" s="154"/>
      <c r="N40" s="154"/>
      <c r="O40" s="154"/>
      <c r="P40" s="6" t="str">
        <f t="shared" si="21"/>
        <v xml:space="preserve"> </v>
      </c>
      <c r="Q40">
        <f t="shared" si="22"/>
        <v>0</v>
      </c>
      <c r="R40">
        <f t="shared" si="23"/>
        <v>0</v>
      </c>
      <c r="S40" s="4" t="str">
        <f t="shared" si="24"/>
        <v xml:space="preserve"> </v>
      </c>
      <c r="T40" s="4" t="str">
        <f t="shared" si="25"/>
        <v xml:space="preserve"> </v>
      </c>
      <c r="U40" t="str">
        <f t="shared" si="26"/>
        <v/>
      </c>
      <c r="V40" s="20">
        <f t="shared" si="27"/>
        <v>0</v>
      </c>
    </row>
    <row r="41" spans="1:22">
      <c r="A41" s="154"/>
      <c r="B41" s="154"/>
      <c r="C41" s="154"/>
      <c r="D41" s="150"/>
      <c r="E41" s="150"/>
      <c r="F41" s="150"/>
      <c r="G41" s="150"/>
      <c r="H41" s="150"/>
      <c r="I41" s="150"/>
      <c r="J41" s="154"/>
      <c r="K41" s="154"/>
      <c r="L41" s="154"/>
      <c r="M41" s="154"/>
      <c r="N41" s="154"/>
      <c r="O41" s="154"/>
      <c r="P41" s="6" t="str">
        <f t="shared" si="21"/>
        <v xml:space="preserve"> </v>
      </c>
      <c r="Q41">
        <f t="shared" si="22"/>
        <v>0</v>
      </c>
      <c r="R41">
        <f t="shared" si="23"/>
        <v>0</v>
      </c>
      <c r="S41" s="4" t="str">
        <f t="shared" si="24"/>
        <v xml:space="preserve"> </v>
      </c>
      <c r="T41" s="4" t="str">
        <f t="shared" si="25"/>
        <v xml:space="preserve"> </v>
      </c>
      <c r="U41" t="str">
        <f t="shared" si="26"/>
        <v/>
      </c>
      <c r="V41" s="20">
        <f t="shared" si="27"/>
        <v>0</v>
      </c>
    </row>
    <row r="42" spans="1:22">
      <c r="A42" s="154"/>
      <c r="B42" s="154"/>
      <c r="C42" s="154"/>
      <c r="D42" s="150"/>
      <c r="E42" s="150"/>
      <c r="F42" s="150"/>
      <c r="G42" s="150"/>
      <c r="H42" s="150"/>
      <c r="I42" s="150"/>
      <c r="J42" s="154"/>
      <c r="K42" s="154"/>
      <c r="L42" s="154"/>
      <c r="M42" s="154"/>
      <c r="N42" s="154"/>
      <c r="O42" s="154"/>
      <c r="P42" s="6" t="str">
        <f t="shared" si="21"/>
        <v xml:space="preserve"> </v>
      </c>
      <c r="Q42">
        <f t="shared" si="22"/>
        <v>0</v>
      </c>
      <c r="R42">
        <f t="shared" si="23"/>
        <v>0</v>
      </c>
      <c r="S42" s="4" t="str">
        <f t="shared" si="24"/>
        <v xml:space="preserve"> </v>
      </c>
      <c r="T42" s="4" t="str">
        <f t="shared" si="25"/>
        <v xml:space="preserve"> </v>
      </c>
      <c r="U42" t="str">
        <f t="shared" si="26"/>
        <v/>
      </c>
      <c r="V42" s="20">
        <f t="shared" si="27"/>
        <v>0</v>
      </c>
    </row>
    <row r="43" spans="1:22">
      <c r="A43" s="154"/>
      <c r="B43" s="154"/>
      <c r="C43" s="154"/>
      <c r="D43" s="150"/>
      <c r="E43" s="150"/>
      <c r="F43" s="150"/>
      <c r="G43" s="150"/>
      <c r="H43" s="150"/>
      <c r="I43" s="150"/>
      <c r="J43" s="154"/>
      <c r="K43" s="154"/>
      <c r="L43" s="154"/>
      <c r="M43" s="154"/>
      <c r="N43" s="154"/>
      <c r="O43" s="154"/>
      <c r="P43" s="6" t="str">
        <f t="shared" si="21"/>
        <v xml:space="preserve"> </v>
      </c>
      <c r="Q43">
        <f t="shared" si="22"/>
        <v>0</v>
      </c>
      <c r="R43">
        <f t="shared" si="23"/>
        <v>0</v>
      </c>
      <c r="S43" s="4" t="str">
        <f t="shared" si="24"/>
        <v xml:space="preserve"> </v>
      </c>
      <c r="T43" s="4" t="str">
        <f t="shared" si="25"/>
        <v xml:space="preserve"> </v>
      </c>
      <c r="U43" t="str">
        <f t="shared" si="26"/>
        <v/>
      </c>
      <c r="V43" s="20">
        <f t="shared" si="27"/>
        <v>0</v>
      </c>
    </row>
    <row r="44" spans="1:22">
      <c r="A44" s="154"/>
      <c r="B44" s="154"/>
      <c r="C44" s="154"/>
      <c r="D44" s="150"/>
      <c r="E44" s="150"/>
      <c r="F44" s="150"/>
      <c r="G44" s="150"/>
      <c r="H44" s="150"/>
      <c r="I44" s="150"/>
      <c r="J44" s="154"/>
      <c r="K44" s="154"/>
      <c r="L44" s="154"/>
      <c r="M44" s="154"/>
      <c r="N44" s="154"/>
      <c r="O44" s="154"/>
      <c r="P44" s="6" t="str">
        <f t="shared" si="21"/>
        <v xml:space="preserve"> </v>
      </c>
      <c r="Q44">
        <f t="shared" si="22"/>
        <v>0</v>
      </c>
      <c r="R44">
        <f t="shared" si="23"/>
        <v>0</v>
      </c>
      <c r="S44" s="4" t="str">
        <f t="shared" si="24"/>
        <v xml:space="preserve"> </v>
      </c>
      <c r="T44" s="4" t="str">
        <f t="shared" si="25"/>
        <v xml:space="preserve"> </v>
      </c>
      <c r="U44" t="str">
        <f t="shared" si="26"/>
        <v/>
      </c>
      <c r="V44" s="20">
        <f t="shared" si="27"/>
        <v>0</v>
      </c>
    </row>
    <row r="45" spans="1:22">
      <c r="A45" s="154"/>
      <c r="B45" s="154"/>
      <c r="C45" s="154"/>
      <c r="D45" s="150"/>
      <c r="E45" s="150"/>
      <c r="F45" s="150"/>
      <c r="G45" s="150"/>
      <c r="H45" s="150"/>
      <c r="I45" s="150"/>
      <c r="J45" s="154"/>
      <c r="K45" s="154"/>
      <c r="L45" s="154"/>
      <c r="M45" s="154"/>
      <c r="N45" s="154"/>
      <c r="O45" s="154"/>
      <c r="P45" s="6" t="str">
        <f t="shared" si="21"/>
        <v xml:space="preserve"> </v>
      </c>
      <c r="Q45">
        <f t="shared" si="22"/>
        <v>0</v>
      </c>
      <c r="R45">
        <f t="shared" si="23"/>
        <v>0</v>
      </c>
      <c r="S45" s="4" t="str">
        <f t="shared" si="24"/>
        <v xml:space="preserve"> </v>
      </c>
      <c r="T45" s="4" t="str">
        <f t="shared" si="25"/>
        <v xml:space="preserve"> </v>
      </c>
      <c r="U45" t="str">
        <f t="shared" si="26"/>
        <v/>
      </c>
      <c r="V45" s="20">
        <f t="shared" si="27"/>
        <v>0</v>
      </c>
    </row>
    <row r="46" spans="1:22">
      <c r="A46" s="154"/>
      <c r="B46" s="154"/>
      <c r="C46" s="154"/>
      <c r="D46" s="150"/>
      <c r="E46" s="150"/>
      <c r="F46" s="150"/>
      <c r="G46" s="150"/>
      <c r="H46" s="150"/>
      <c r="I46" s="150"/>
      <c r="J46" s="154"/>
      <c r="K46" s="154"/>
      <c r="L46" s="154"/>
      <c r="M46" s="154"/>
      <c r="N46" s="154"/>
      <c r="O46" s="154"/>
      <c r="P46" s="6" t="str">
        <f t="shared" si="21"/>
        <v xml:space="preserve"> </v>
      </c>
      <c r="Q46">
        <f t="shared" si="22"/>
        <v>0</v>
      </c>
      <c r="R46">
        <f t="shared" si="23"/>
        <v>0</v>
      </c>
      <c r="S46" s="4" t="str">
        <f t="shared" si="24"/>
        <v xml:space="preserve"> </v>
      </c>
      <c r="T46" s="4" t="str">
        <f t="shared" si="25"/>
        <v xml:space="preserve"> </v>
      </c>
      <c r="U46" t="str">
        <f t="shared" si="26"/>
        <v/>
      </c>
      <c r="V46" s="20">
        <f t="shared" si="27"/>
        <v>0</v>
      </c>
    </row>
    <row r="47" spans="1:22">
      <c r="A47" s="154"/>
      <c r="B47" s="154"/>
      <c r="C47" s="154"/>
      <c r="D47" s="150"/>
      <c r="E47" s="150"/>
      <c r="F47" s="150"/>
      <c r="G47" s="150"/>
      <c r="H47" s="150"/>
      <c r="I47" s="150"/>
      <c r="J47" s="154"/>
      <c r="K47" s="154"/>
      <c r="L47" s="154"/>
      <c r="M47" s="154"/>
      <c r="N47" s="154"/>
      <c r="O47" s="154"/>
      <c r="P47" s="6" t="str">
        <f t="shared" si="21"/>
        <v xml:space="preserve"> </v>
      </c>
      <c r="Q47">
        <f t="shared" si="22"/>
        <v>0</v>
      </c>
      <c r="R47">
        <f t="shared" si="23"/>
        <v>0</v>
      </c>
      <c r="S47" s="4" t="str">
        <f t="shared" si="24"/>
        <v xml:space="preserve"> </v>
      </c>
      <c r="T47" s="4" t="str">
        <f t="shared" si="25"/>
        <v xml:space="preserve"> </v>
      </c>
      <c r="U47" t="str">
        <f t="shared" si="26"/>
        <v/>
      </c>
      <c r="V47" s="20">
        <f t="shared" si="27"/>
        <v>0</v>
      </c>
    </row>
    <row r="48" spans="1:22">
      <c r="A48" s="154"/>
      <c r="B48" s="154"/>
      <c r="C48" s="154"/>
      <c r="D48" s="150"/>
      <c r="E48" s="150"/>
      <c r="F48" s="150"/>
      <c r="G48" s="150"/>
      <c r="H48" s="150"/>
      <c r="I48" s="150"/>
      <c r="J48" s="154"/>
      <c r="K48" s="154"/>
      <c r="L48" s="154"/>
      <c r="M48" s="154"/>
      <c r="N48" s="154"/>
      <c r="O48" s="154"/>
      <c r="P48" s="6" t="str">
        <f t="shared" si="21"/>
        <v xml:space="preserve"> </v>
      </c>
      <c r="Q48">
        <f t="shared" si="22"/>
        <v>0</v>
      </c>
      <c r="R48">
        <f t="shared" si="23"/>
        <v>0</v>
      </c>
      <c r="S48" s="4" t="str">
        <f t="shared" si="24"/>
        <v xml:space="preserve"> </v>
      </c>
      <c r="T48" s="4" t="str">
        <f t="shared" si="25"/>
        <v xml:space="preserve"> </v>
      </c>
      <c r="U48" t="str">
        <f t="shared" si="26"/>
        <v/>
      </c>
      <c r="V48" s="20">
        <f t="shared" si="27"/>
        <v>0</v>
      </c>
    </row>
    <row r="49" spans="1:22">
      <c r="A49" s="154"/>
      <c r="B49" s="154"/>
      <c r="C49" s="154"/>
      <c r="D49" s="150"/>
      <c r="E49" s="150"/>
      <c r="F49" s="150"/>
      <c r="G49" s="150"/>
      <c r="H49" s="150"/>
      <c r="I49" s="150"/>
      <c r="J49" s="154"/>
      <c r="K49" s="154"/>
      <c r="L49" s="154"/>
      <c r="M49" s="154"/>
      <c r="N49" s="154"/>
      <c r="O49" s="154"/>
      <c r="P49" s="6" t="str">
        <f t="shared" si="21"/>
        <v xml:space="preserve"> </v>
      </c>
      <c r="Q49">
        <f t="shared" si="22"/>
        <v>0</v>
      </c>
      <c r="R49">
        <f t="shared" si="23"/>
        <v>0</v>
      </c>
      <c r="S49" s="4" t="str">
        <f t="shared" si="24"/>
        <v xml:space="preserve"> </v>
      </c>
      <c r="T49" s="4" t="str">
        <f t="shared" si="25"/>
        <v xml:space="preserve"> </v>
      </c>
      <c r="U49" t="str">
        <f t="shared" si="26"/>
        <v/>
      </c>
      <c r="V49" s="20">
        <f t="shared" si="27"/>
        <v>0</v>
      </c>
    </row>
    <row r="50" spans="1:22">
      <c r="A50" s="154"/>
      <c r="B50" s="154"/>
      <c r="C50" s="154"/>
      <c r="D50" s="150"/>
      <c r="E50" s="150"/>
      <c r="F50" s="150"/>
      <c r="G50" s="150"/>
      <c r="H50" s="150"/>
      <c r="I50" s="150"/>
      <c r="J50" s="154"/>
      <c r="K50" s="154"/>
      <c r="L50" s="154"/>
      <c r="M50" s="154"/>
      <c r="N50" s="154"/>
      <c r="O50" s="154"/>
      <c r="P50" s="6" t="str">
        <f t="shared" si="21"/>
        <v xml:space="preserve"> </v>
      </c>
      <c r="Q50">
        <f t="shared" si="22"/>
        <v>0</v>
      </c>
      <c r="R50">
        <f t="shared" si="23"/>
        <v>0</v>
      </c>
      <c r="S50" s="4" t="str">
        <f t="shared" si="24"/>
        <v xml:space="preserve"> </v>
      </c>
      <c r="T50" s="4" t="str">
        <f t="shared" si="25"/>
        <v xml:space="preserve"> </v>
      </c>
      <c r="U50" t="str">
        <f t="shared" si="26"/>
        <v/>
      </c>
      <c r="V50" s="20">
        <f t="shared" si="27"/>
        <v>0</v>
      </c>
    </row>
    <row r="51" spans="1:22">
      <c r="A51" s="154"/>
      <c r="B51" s="154"/>
      <c r="C51" s="154"/>
      <c r="D51" s="150"/>
      <c r="E51" s="150"/>
      <c r="F51" s="150"/>
      <c r="G51" s="150"/>
      <c r="H51" s="150"/>
      <c r="I51" s="150"/>
      <c r="J51" s="154"/>
      <c r="K51" s="154"/>
      <c r="L51" s="154"/>
      <c r="M51" s="154"/>
      <c r="N51" s="154"/>
      <c r="O51" s="154"/>
      <c r="P51" s="6" t="str">
        <f t="shared" si="21"/>
        <v xml:space="preserve"> </v>
      </c>
      <c r="Q51">
        <f t="shared" si="22"/>
        <v>0</v>
      </c>
      <c r="R51">
        <f t="shared" si="23"/>
        <v>0</v>
      </c>
      <c r="S51" s="4" t="str">
        <f t="shared" si="24"/>
        <v xml:space="preserve"> </v>
      </c>
      <c r="T51" s="4" t="str">
        <f t="shared" si="25"/>
        <v xml:space="preserve"> </v>
      </c>
      <c r="U51" t="str">
        <f t="shared" si="26"/>
        <v/>
      </c>
      <c r="V51" s="20">
        <f t="shared" si="27"/>
        <v>0</v>
      </c>
    </row>
    <row r="52" spans="1:22">
      <c r="A52" s="154"/>
      <c r="B52" s="154"/>
      <c r="C52" s="154"/>
      <c r="D52" s="150"/>
      <c r="E52" s="150"/>
      <c r="F52" s="150"/>
      <c r="G52" s="150"/>
      <c r="H52" s="150"/>
      <c r="I52" s="150"/>
      <c r="J52" s="154"/>
      <c r="K52" s="154"/>
      <c r="L52" s="154"/>
      <c r="M52" s="154"/>
      <c r="N52" s="154"/>
      <c r="O52" s="154"/>
      <c r="P52" s="6" t="str">
        <f t="shared" si="21"/>
        <v xml:space="preserve"> </v>
      </c>
      <c r="Q52">
        <f t="shared" si="22"/>
        <v>0</v>
      </c>
      <c r="R52">
        <f t="shared" si="23"/>
        <v>0</v>
      </c>
      <c r="S52" s="4" t="str">
        <f t="shared" si="24"/>
        <v xml:space="preserve"> </v>
      </c>
      <c r="T52" s="4" t="str">
        <f t="shared" si="25"/>
        <v xml:space="preserve"> </v>
      </c>
      <c r="U52" t="str">
        <f t="shared" si="26"/>
        <v/>
      </c>
      <c r="V52" s="20">
        <f t="shared" si="27"/>
        <v>0</v>
      </c>
    </row>
    <row r="53" spans="1:22">
      <c r="A53" s="154"/>
      <c r="B53" s="154"/>
      <c r="C53" s="154"/>
      <c r="D53" s="150"/>
      <c r="E53" s="150"/>
      <c r="F53" s="150"/>
      <c r="G53" s="150"/>
      <c r="H53" s="150"/>
      <c r="I53" s="150"/>
      <c r="J53" s="154"/>
      <c r="K53" s="154"/>
      <c r="L53" s="154"/>
      <c r="M53" s="154"/>
      <c r="N53" s="154"/>
      <c r="O53" s="154"/>
      <c r="P53" s="6" t="str">
        <f t="shared" si="21"/>
        <v xml:space="preserve"> </v>
      </c>
      <c r="Q53">
        <f t="shared" si="22"/>
        <v>0</v>
      </c>
      <c r="R53">
        <f t="shared" si="23"/>
        <v>0</v>
      </c>
      <c r="S53" s="4" t="str">
        <f t="shared" si="24"/>
        <v xml:space="preserve"> </v>
      </c>
      <c r="T53" s="4" t="str">
        <f t="shared" si="25"/>
        <v xml:space="preserve"> </v>
      </c>
      <c r="U53" t="str">
        <f t="shared" si="26"/>
        <v/>
      </c>
      <c r="V53" s="20">
        <f t="shared" si="27"/>
        <v>0</v>
      </c>
    </row>
    <row r="54" spans="1:22">
      <c r="A54" s="154"/>
      <c r="B54" s="154"/>
      <c r="C54" s="154"/>
      <c r="D54" s="150"/>
      <c r="E54" s="150"/>
      <c r="F54" s="150"/>
      <c r="G54" s="150"/>
      <c r="H54" s="150"/>
      <c r="I54" s="150"/>
      <c r="J54" s="154"/>
      <c r="K54" s="154"/>
      <c r="L54" s="154"/>
      <c r="M54" s="154"/>
      <c r="N54" s="154"/>
      <c r="O54" s="154"/>
      <c r="P54" s="6" t="str">
        <f t="shared" si="21"/>
        <v xml:space="preserve"> </v>
      </c>
      <c r="Q54">
        <f t="shared" si="22"/>
        <v>0</v>
      </c>
      <c r="R54">
        <f t="shared" si="23"/>
        <v>0</v>
      </c>
      <c r="S54" s="4" t="str">
        <f t="shared" si="24"/>
        <v xml:space="preserve"> </v>
      </c>
      <c r="T54" s="4" t="str">
        <f t="shared" si="25"/>
        <v xml:space="preserve"> </v>
      </c>
      <c r="U54" t="str">
        <f t="shared" si="26"/>
        <v/>
      </c>
      <c r="V54" s="20">
        <f t="shared" si="27"/>
        <v>0</v>
      </c>
    </row>
    <row r="55" spans="1:22">
      <c r="A55" s="154"/>
      <c r="B55" s="154"/>
      <c r="C55" s="154"/>
      <c r="D55" s="150"/>
      <c r="E55" s="150"/>
      <c r="F55" s="150"/>
      <c r="G55" s="150"/>
      <c r="H55" s="150"/>
      <c r="I55" s="150"/>
      <c r="J55" s="154"/>
      <c r="K55" s="154"/>
      <c r="L55" s="154"/>
      <c r="M55" s="154"/>
      <c r="N55" s="154"/>
      <c r="O55" s="154"/>
      <c r="P55" s="6" t="str">
        <f t="shared" si="21"/>
        <v xml:space="preserve"> </v>
      </c>
      <c r="Q55">
        <f t="shared" si="22"/>
        <v>0</v>
      </c>
      <c r="R55">
        <f t="shared" si="23"/>
        <v>0</v>
      </c>
      <c r="S55" s="4" t="str">
        <f t="shared" si="24"/>
        <v xml:space="preserve"> </v>
      </c>
      <c r="T55" s="4" t="str">
        <f t="shared" si="25"/>
        <v xml:space="preserve"> </v>
      </c>
      <c r="U55" t="str">
        <f t="shared" si="26"/>
        <v/>
      </c>
      <c r="V55" s="20">
        <f t="shared" si="27"/>
        <v>0</v>
      </c>
    </row>
    <row r="56" spans="1:22">
      <c r="A56" s="154"/>
      <c r="B56" s="154"/>
      <c r="C56" s="154"/>
      <c r="D56" s="150"/>
      <c r="E56" s="150"/>
      <c r="F56" s="150"/>
      <c r="G56" s="150"/>
      <c r="H56" s="150"/>
      <c r="I56" s="150"/>
      <c r="J56" s="154"/>
      <c r="K56" s="154"/>
      <c r="L56" s="154"/>
      <c r="M56" s="154"/>
      <c r="N56" s="154"/>
      <c r="O56" s="154"/>
      <c r="P56" s="6" t="str">
        <f t="shared" si="21"/>
        <v xml:space="preserve"> </v>
      </c>
      <c r="Q56">
        <f t="shared" si="22"/>
        <v>0</v>
      </c>
      <c r="R56">
        <f t="shared" si="23"/>
        <v>0</v>
      </c>
      <c r="S56" s="4" t="str">
        <f t="shared" si="24"/>
        <v xml:space="preserve"> </v>
      </c>
      <c r="T56" s="4" t="str">
        <f t="shared" si="25"/>
        <v xml:space="preserve"> </v>
      </c>
      <c r="U56" t="str">
        <f t="shared" si="26"/>
        <v/>
      </c>
      <c r="V56" s="20">
        <f t="shared" si="27"/>
        <v>0</v>
      </c>
    </row>
    <row r="57" spans="1:22">
      <c r="A57" s="154"/>
      <c r="B57" s="154"/>
      <c r="C57" s="154"/>
      <c r="D57" s="150"/>
      <c r="E57" s="150"/>
      <c r="F57" s="150"/>
      <c r="G57" s="150"/>
      <c r="H57" s="150"/>
      <c r="I57" s="150"/>
      <c r="J57" s="154"/>
      <c r="K57" s="154"/>
      <c r="L57" s="154"/>
      <c r="M57" s="154"/>
      <c r="N57" s="154"/>
      <c r="O57" s="154"/>
      <c r="P57" s="6" t="str">
        <f t="shared" si="21"/>
        <v xml:space="preserve"> </v>
      </c>
      <c r="Q57">
        <f t="shared" si="22"/>
        <v>0</v>
      </c>
      <c r="R57">
        <f t="shared" si="23"/>
        <v>0</v>
      </c>
      <c r="S57" s="4" t="str">
        <f t="shared" si="24"/>
        <v xml:space="preserve"> </v>
      </c>
      <c r="T57" s="4" t="str">
        <f t="shared" si="25"/>
        <v xml:space="preserve"> </v>
      </c>
      <c r="U57" t="str">
        <f t="shared" si="26"/>
        <v/>
      </c>
      <c r="V57" s="20">
        <f t="shared" si="27"/>
        <v>0</v>
      </c>
    </row>
    <row r="58" spans="1:22">
      <c r="A58" s="154"/>
      <c r="B58" s="154"/>
      <c r="C58" s="154"/>
      <c r="D58" s="150"/>
      <c r="E58" s="150"/>
      <c r="F58" s="150"/>
      <c r="G58" s="150"/>
      <c r="H58" s="150"/>
      <c r="I58" s="150"/>
      <c r="J58" s="154"/>
      <c r="K58" s="154"/>
      <c r="L58" s="154"/>
      <c r="M58" s="154"/>
      <c r="N58" s="154"/>
      <c r="O58" s="154"/>
      <c r="P58" s="6" t="str">
        <f t="shared" si="21"/>
        <v xml:space="preserve"> </v>
      </c>
      <c r="Q58">
        <f t="shared" si="22"/>
        <v>0</v>
      </c>
      <c r="R58">
        <f t="shared" si="23"/>
        <v>0</v>
      </c>
      <c r="S58" s="4" t="str">
        <f t="shared" si="24"/>
        <v xml:space="preserve"> </v>
      </c>
      <c r="T58" s="4" t="str">
        <f t="shared" si="25"/>
        <v xml:space="preserve"> </v>
      </c>
      <c r="U58" t="str">
        <f t="shared" si="26"/>
        <v/>
      </c>
      <c r="V58" s="20">
        <f t="shared" si="27"/>
        <v>0</v>
      </c>
    </row>
    <row r="59" spans="1:22">
      <c r="A59" s="154"/>
      <c r="B59" s="154"/>
      <c r="C59" s="154"/>
      <c r="D59" s="150"/>
      <c r="E59" s="150"/>
      <c r="F59" s="150"/>
      <c r="G59" s="150"/>
      <c r="H59" s="150"/>
      <c r="I59" s="150"/>
      <c r="J59" s="154"/>
      <c r="K59" s="154"/>
      <c r="L59" s="154"/>
      <c r="M59" s="154"/>
      <c r="N59" s="154"/>
      <c r="O59" s="154"/>
      <c r="P59" s="6" t="str">
        <f t="shared" si="21"/>
        <v xml:space="preserve"> </v>
      </c>
      <c r="Q59">
        <f t="shared" si="22"/>
        <v>0</v>
      </c>
      <c r="R59">
        <f t="shared" si="23"/>
        <v>0</v>
      </c>
      <c r="S59" s="4" t="str">
        <f t="shared" si="24"/>
        <v xml:space="preserve"> </v>
      </c>
      <c r="T59" s="4" t="str">
        <f t="shared" si="25"/>
        <v xml:space="preserve"> </v>
      </c>
      <c r="U59" t="str">
        <f t="shared" si="26"/>
        <v/>
      </c>
      <c r="V59" s="20">
        <f t="shared" si="27"/>
        <v>0</v>
      </c>
    </row>
    <row r="60" spans="1:22">
      <c r="A60" s="154"/>
      <c r="B60" s="154"/>
      <c r="C60" s="154"/>
      <c r="D60" s="150"/>
      <c r="E60" s="150"/>
      <c r="F60" s="150"/>
      <c r="G60" s="150"/>
      <c r="H60" s="150"/>
      <c r="I60" s="150"/>
      <c r="J60" s="154"/>
      <c r="K60" s="154"/>
      <c r="L60" s="154"/>
      <c r="M60" s="154"/>
      <c r="N60" s="154"/>
      <c r="O60" s="154"/>
      <c r="P60" s="6" t="str">
        <f t="shared" si="21"/>
        <v xml:space="preserve"> </v>
      </c>
      <c r="Q60">
        <f t="shared" si="22"/>
        <v>0</v>
      </c>
      <c r="R60">
        <f t="shared" si="23"/>
        <v>0</v>
      </c>
      <c r="S60" s="4" t="str">
        <f t="shared" si="24"/>
        <v xml:space="preserve"> </v>
      </c>
      <c r="T60" s="4" t="str">
        <f t="shared" si="25"/>
        <v xml:space="preserve"> </v>
      </c>
      <c r="U60" t="str">
        <f t="shared" si="26"/>
        <v/>
      </c>
      <c r="V60" s="20">
        <f t="shared" si="27"/>
        <v>0</v>
      </c>
    </row>
    <row r="61" spans="1:22">
      <c r="A61" s="154"/>
      <c r="B61" s="154"/>
      <c r="C61" s="154"/>
      <c r="D61" s="150"/>
      <c r="E61" s="150"/>
      <c r="F61" s="150"/>
      <c r="G61" s="150"/>
      <c r="H61" s="150"/>
      <c r="I61" s="150"/>
      <c r="J61" s="154"/>
      <c r="K61" s="154"/>
      <c r="L61" s="154"/>
      <c r="M61" s="154"/>
      <c r="N61" s="154"/>
      <c r="O61" s="154"/>
      <c r="P61" s="6" t="str">
        <f t="shared" si="21"/>
        <v xml:space="preserve"> </v>
      </c>
      <c r="Q61">
        <f t="shared" si="22"/>
        <v>0</v>
      </c>
      <c r="R61">
        <f t="shared" si="23"/>
        <v>0</v>
      </c>
      <c r="S61" s="4" t="str">
        <f t="shared" si="24"/>
        <v xml:space="preserve"> </v>
      </c>
      <c r="T61" s="4" t="str">
        <f t="shared" si="25"/>
        <v xml:space="preserve"> </v>
      </c>
      <c r="U61" t="str">
        <f t="shared" si="26"/>
        <v/>
      </c>
      <c r="V61" s="20">
        <f t="shared" si="27"/>
        <v>0</v>
      </c>
    </row>
    <row r="62" spans="1:22">
      <c r="A62" s="154"/>
      <c r="B62" s="154"/>
      <c r="C62" s="154"/>
      <c r="D62" s="150"/>
      <c r="E62" s="150"/>
      <c r="F62" s="150"/>
      <c r="G62" s="150"/>
      <c r="H62" s="150"/>
      <c r="I62" s="150"/>
      <c r="J62" s="154"/>
      <c r="K62" s="154"/>
      <c r="L62" s="154"/>
      <c r="M62" s="154"/>
      <c r="N62" s="154"/>
      <c r="O62" s="154"/>
      <c r="P62" s="6" t="str">
        <f t="shared" si="21"/>
        <v xml:space="preserve"> </v>
      </c>
      <c r="Q62">
        <f t="shared" si="22"/>
        <v>0</v>
      </c>
      <c r="R62">
        <f t="shared" si="23"/>
        <v>0</v>
      </c>
      <c r="S62" s="4" t="str">
        <f t="shared" si="24"/>
        <v xml:space="preserve"> </v>
      </c>
      <c r="T62" s="4" t="str">
        <f t="shared" si="25"/>
        <v xml:space="preserve"> </v>
      </c>
      <c r="U62" t="str">
        <f t="shared" si="26"/>
        <v/>
      </c>
      <c r="V62" s="20">
        <f t="shared" si="27"/>
        <v>0</v>
      </c>
    </row>
    <row r="63" spans="1:22">
      <c r="A63" s="154"/>
      <c r="B63" s="154"/>
      <c r="C63" s="154"/>
      <c r="D63" s="150"/>
      <c r="E63" s="150"/>
      <c r="F63" s="150"/>
      <c r="G63" s="150"/>
      <c r="H63" s="150"/>
      <c r="I63" s="150"/>
      <c r="J63" s="154"/>
      <c r="K63" s="154"/>
      <c r="L63" s="154"/>
      <c r="M63" s="154"/>
      <c r="N63" s="154"/>
      <c r="O63" s="154"/>
      <c r="P63" s="6" t="str">
        <f t="shared" si="21"/>
        <v xml:space="preserve"> </v>
      </c>
      <c r="Q63">
        <f t="shared" si="22"/>
        <v>0</v>
      </c>
      <c r="R63">
        <f t="shared" si="23"/>
        <v>0</v>
      </c>
      <c r="S63" s="4" t="str">
        <f t="shared" si="24"/>
        <v xml:space="preserve"> </v>
      </c>
      <c r="T63" s="4" t="str">
        <f t="shared" si="25"/>
        <v xml:space="preserve"> </v>
      </c>
      <c r="U63" t="str">
        <f t="shared" si="26"/>
        <v/>
      </c>
      <c r="V63" s="20">
        <f t="shared" si="27"/>
        <v>0</v>
      </c>
    </row>
    <row r="64" spans="1:22">
      <c r="A64" s="154"/>
      <c r="B64" s="154"/>
      <c r="C64" s="154"/>
      <c r="D64" s="150"/>
      <c r="E64" s="150"/>
      <c r="F64" s="150"/>
      <c r="G64" s="150"/>
      <c r="H64" s="150"/>
      <c r="I64" s="150"/>
      <c r="J64" s="154"/>
      <c r="K64" s="154"/>
      <c r="L64" s="154"/>
      <c r="M64" s="154"/>
      <c r="N64" s="154"/>
      <c r="O64" s="154"/>
      <c r="P64" s="6" t="str">
        <f t="shared" si="21"/>
        <v xml:space="preserve"> </v>
      </c>
      <c r="Q64">
        <f t="shared" si="22"/>
        <v>0</v>
      </c>
      <c r="R64">
        <f t="shared" si="23"/>
        <v>0</v>
      </c>
      <c r="S64" s="4" t="str">
        <f t="shared" si="24"/>
        <v xml:space="preserve"> </v>
      </c>
      <c r="T64" s="4" t="str">
        <f t="shared" si="25"/>
        <v xml:space="preserve"> </v>
      </c>
      <c r="U64" t="str">
        <f t="shared" si="26"/>
        <v/>
      </c>
      <c r="V64" s="20">
        <f t="shared" si="27"/>
        <v>0</v>
      </c>
    </row>
    <row r="65" spans="1:22">
      <c r="A65" s="154"/>
      <c r="B65" s="154"/>
      <c r="C65" s="154"/>
      <c r="D65" s="150"/>
      <c r="E65" s="150"/>
      <c r="F65" s="150"/>
      <c r="G65" s="150"/>
      <c r="H65" s="150"/>
      <c r="I65" s="150"/>
      <c r="J65" s="154"/>
      <c r="K65" s="154"/>
      <c r="L65" s="154"/>
      <c r="M65" s="154"/>
      <c r="N65" s="154"/>
      <c r="O65" s="154"/>
      <c r="P65" s="6" t="str">
        <f t="shared" si="21"/>
        <v xml:space="preserve"> </v>
      </c>
      <c r="Q65">
        <f t="shared" si="22"/>
        <v>0</v>
      </c>
      <c r="R65">
        <f t="shared" si="23"/>
        <v>0</v>
      </c>
      <c r="S65" s="4" t="str">
        <f t="shared" si="24"/>
        <v xml:space="preserve"> </v>
      </c>
      <c r="T65" s="4" t="str">
        <f t="shared" si="25"/>
        <v xml:space="preserve"> </v>
      </c>
      <c r="U65" t="str">
        <f t="shared" si="26"/>
        <v/>
      </c>
      <c r="V65" s="20">
        <f t="shared" si="27"/>
        <v>0</v>
      </c>
    </row>
    <row r="66" spans="1:22">
      <c r="A66" s="154"/>
      <c r="B66" s="154"/>
      <c r="C66" s="154"/>
      <c r="D66" s="150"/>
      <c r="E66" s="150"/>
      <c r="F66" s="150"/>
      <c r="G66" s="150"/>
      <c r="H66" s="150"/>
      <c r="I66" s="150"/>
      <c r="J66" s="154"/>
      <c r="K66" s="154"/>
      <c r="L66" s="154"/>
      <c r="M66" s="154"/>
      <c r="N66" s="154"/>
      <c r="O66" s="154"/>
      <c r="P66" s="6" t="str">
        <f t="shared" si="21"/>
        <v xml:space="preserve"> </v>
      </c>
      <c r="Q66">
        <f t="shared" si="22"/>
        <v>0</v>
      </c>
      <c r="R66">
        <f t="shared" si="23"/>
        <v>0</v>
      </c>
      <c r="S66" s="4" t="str">
        <f t="shared" si="24"/>
        <v xml:space="preserve"> </v>
      </c>
      <c r="T66" s="4" t="str">
        <f t="shared" si="25"/>
        <v xml:space="preserve"> </v>
      </c>
      <c r="U66" t="str">
        <f t="shared" si="26"/>
        <v/>
      </c>
      <c r="V66" s="20">
        <f t="shared" si="27"/>
        <v>0</v>
      </c>
    </row>
    <row r="67" spans="1:22">
      <c r="A67" s="154"/>
      <c r="B67" s="154"/>
      <c r="C67" s="154"/>
      <c r="D67" s="150"/>
      <c r="E67" s="150"/>
      <c r="F67" s="150"/>
      <c r="G67" s="150"/>
      <c r="H67" s="150"/>
      <c r="I67" s="150"/>
      <c r="J67" s="154"/>
      <c r="K67" s="154"/>
      <c r="L67" s="154"/>
      <c r="M67" s="154"/>
      <c r="N67" s="154"/>
      <c r="O67" s="154"/>
      <c r="P67" s="6" t="str">
        <f t="shared" si="21"/>
        <v xml:space="preserve"> </v>
      </c>
      <c r="Q67">
        <f t="shared" si="22"/>
        <v>0</v>
      </c>
      <c r="R67">
        <f t="shared" si="23"/>
        <v>0</v>
      </c>
      <c r="S67" s="4" t="str">
        <f t="shared" si="24"/>
        <v xml:space="preserve"> </v>
      </c>
      <c r="T67" s="4" t="str">
        <f t="shared" si="25"/>
        <v xml:space="preserve"> </v>
      </c>
      <c r="U67" t="str">
        <f t="shared" si="26"/>
        <v/>
      </c>
      <c r="V67" s="20">
        <f t="shared" si="27"/>
        <v>0</v>
      </c>
    </row>
    <row r="68" spans="1:22">
      <c r="A68" s="154"/>
      <c r="B68" s="154"/>
      <c r="C68" s="154"/>
      <c r="D68" s="150"/>
      <c r="E68" s="150"/>
      <c r="F68" s="150"/>
      <c r="G68" s="150"/>
      <c r="H68" s="150"/>
      <c r="I68" s="150"/>
      <c r="J68" s="154"/>
      <c r="K68" s="154"/>
      <c r="L68" s="154"/>
      <c r="M68" s="154"/>
      <c r="N68" s="154"/>
      <c r="O68" s="154"/>
      <c r="P68" s="6" t="str">
        <f t="shared" si="21"/>
        <v xml:space="preserve"> </v>
      </c>
      <c r="Q68">
        <f t="shared" si="22"/>
        <v>0</v>
      </c>
      <c r="R68">
        <f t="shared" si="23"/>
        <v>0</v>
      </c>
      <c r="S68" s="4" t="str">
        <f t="shared" si="24"/>
        <v xml:space="preserve"> </v>
      </c>
      <c r="T68" s="4" t="str">
        <f t="shared" si="25"/>
        <v xml:space="preserve"> </v>
      </c>
      <c r="U68" t="str">
        <f t="shared" si="26"/>
        <v/>
      </c>
      <c r="V68" s="20">
        <f t="shared" si="27"/>
        <v>0</v>
      </c>
    </row>
    <row r="69" spans="1:22">
      <c r="A69" s="154"/>
      <c r="B69" s="154"/>
      <c r="C69" s="154"/>
      <c r="D69" s="150"/>
      <c r="E69" s="150"/>
      <c r="F69" s="150"/>
      <c r="G69" s="150"/>
      <c r="H69" s="150"/>
      <c r="I69" s="150"/>
      <c r="J69" s="154"/>
      <c r="K69" s="154"/>
      <c r="L69" s="154"/>
      <c r="M69" s="154"/>
      <c r="N69" s="154"/>
      <c r="O69" s="154"/>
      <c r="P69" s="6" t="str">
        <f t="shared" si="21"/>
        <v xml:space="preserve"> </v>
      </c>
      <c r="Q69">
        <f t="shared" si="22"/>
        <v>0</v>
      </c>
      <c r="R69">
        <f t="shared" si="23"/>
        <v>0</v>
      </c>
      <c r="S69" s="4" t="str">
        <f t="shared" si="24"/>
        <v xml:space="preserve"> </v>
      </c>
      <c r="T69" s="4" t="str">
        <f t="shared" si="25"/>
        <v xml:space="preserve"> </v>
      </c>
      <c r="U69" t="str">
        <f t="shared" si="26"/>
        <v/>
      </c>
      <c r="V69" s="20">
        <f t="shared" si="27"/>
        <v>0</v>
      </c>
    </row>
    <row r="70" spans="1:22">
      <c r="A70" s="154"/>
      <c r="B70" s="154"/>
      <c r="C70" s="154"/>
      <c r="D70" s="150"/>
      <c r="E70" s="150"/>
      <c r="F70" s="150"/>
      <c r="G70" s="150"/>
      <c r="H70" s="150"/>
      <c r="I70" s="150"/>
      <c r="J70" s="154"/>
      <c r="K70" s="154"/>
      <c r="L70" s="154"/>
      <c r="M70" s="154"/>
      <c r="N70" s="154"/>
      <c r="O70" s="154"/>
      <c r="P70" s="6" t="str">
        <f t="shared" si="21"/>
        <v xml:space="preserve"> </v>
      </c>
      <c r="Q70">
        <f t="shared" si="22"/>
        <v>0</v>
      </c>
      <c r="R70">
        <f t="shared" si="23"/>
        <v>0</v>
      </c>
      <c r="S70" s="4" t="str">
        <f t="shared" si="24"/>
        <v xml:space="preserve"> </v>
      </c>
      <c r="T70" s="4" t="str">
        <f t="shared" si="25"/>
        <v xml:space="preserve"> </v>
      </c>
      <c r="U70" t="str">
        <f t="shared" si="26"/>
        <v/>
      </c>
      <c r="V70" s="20">
        <f t="shared" si="27"/>
        <v>0</v>
      </c>
    </row>
    <row r="71" spans="1:22">
      <c r="A71" s="154"/>
      <c r="B71" s="154"/>
      <c r="C71" s="154"/>
      <c r="D71" s="150"/>
      <c r="E71" s="150"/>
      <c r="F71" s="150"/>
      <c r="G71" s="150"/>
      <c r="H71" s="150"/>
      <c r="I71" s="150"/>
      <c r="J71" s="154"/>
      <c r="K71" s="154"/>
      <c r="L71" s="154"/>
      <c r="M71" s="154"/>
      <c r="N71" s="154"/>
      <c r="O71" s="154"/>
      <c r="P71" s="6" t="str">
        <f t="shared" si="21"/>
        <v xml:space="preserve"> </v>
      </c>
      <c r="Q71">
        <f t="shared" si="22"/>
        <v>0</v>
      </c>
      <c r="R71">
        <f t="shared" si="23"/>
        <v>0</v>
      </c>
      <c r="S71" s="4" t="str">
        <f t="shared" si="24"/>
        <v xml:space="preserve"> </v>
      </c>
      <c r="T71" s="4" t="str">
        <f t="shared" si="25"/>
        <v xml:space="preserve"> </v>
      </c>
      <c r="U71" t="str">
        <f t="shared" si="26"/>
        <v/>
      </c>
      <c r="V71" s="20">
        <f t="shared" si="27"/>
        <v>0</v>
      </c>
    </row>
    <row r="72" spans="1:22">
      <c r="A72" s="154"/>
      <c r="B72" s="154"/>
      <c r="C72" s="154"/>
      <c r="D72" s="150"/>
      <c r="E72" s="150"/>
      <c r="F72" s="150"/>
      <c r="G72" s="150"/>
      <c r="H72" s="150"/>
      <c r="I72" s="150"/>
      <c r="J72" s="154"/>
      <c r="K72" s="154"/>
      <c r="L72" s="154"/>
      <c r="M72" s="154"/>
      <c r="N72" s="154"/>
      <c r="O72" s="154"/>
      <c r="P72" s="6" t="str">
        <f t="shared" si="21"/>
        <v xml:space="preserve"> </v>
      </c>
      <c r="Q72">
        <f t="shared" si="22"/>
        <v>0</v>
      </c>
      <c r="R72">
        <f t="shared" si="23"/>
        <v>0</v>
      </c>
      <c r="S72" s="4" t="str">
        <f t="shared" si="24"/>
        <v xml:space="preserve"> </v>
      </c>
      <c r="T72" s="4" t="str">
        <f t="shared" si="25"/>
        <v xml:space="preserve"> </v>
      </c>
      <c r="U72" t="str">
        <f t="shared" si="26"/>
        <v/>
      </c>
      <c r="V72" s="20">
        <f t="shared" si="27"/>
        <v>0</v>
      </c>
    </row>
    <row r="73" spans="1:22">
      <c r="A73" s="154"/>
      <c r="B73" s="154"/>
      <c r="C73" s="154"/>
      <c r="D73" s="150"/>
      <c r="E73" s="150"/>
      <c r="F73" s="150"/>
      <c r="G73" s="150"/>
      <c r="H73" s="150"/>
      <c r="I73" s="150"/>
      <c r="J73" s="154"/>
      <c r="K73" s="154"/>
      <c r="L73" s="154"/>
      <c r="M73" s="154"/>
      <c r="N73" s="154"/>
      <c r="O73" s="154"/>
      <c r="P73" s="6" t="str">
        <f t="shared" si="21"/>
        <v xml:space="preserve"> </v>
      </c>
      <c r="Q73">
        <f t="shared" si="22"/>
        <v>0</v>
      </c>
      <c r="R73">
        <f t="shared" si="23"/>
        <v>0</v>
      </c>
      <c r="S73" s="4" t="str">
        <f t="shared" si="24"/>
        <v xml:space="preserve"> </v>
      </c>
      <c r="T73" s="4" t="str">
        <f t="shared" si="25"/>
        <v xml:space="preserve"> </v>
      </c>
      <c r="U73" t="str">
        <f t="shared" si="26"/>
        <v/>
      </c>
      <c r="V73" s="20">
        <f t="shared" si="27"/>
        <v>0</v>
      </c>
    </row>
    <row r="74" spans="1:22">
      <c r="A74" s="154"/>
      <c r="B74" s="154"/>
      <c r="C74" s="154"/>
      <c r="D74" s="150"/>
      <c r="E74" s="150"/>
      <c r="F74" s="150"/>
      <c r="G74" s="150"/>
      <c r="H74" s="150"/>
      <c r="I74" s="150"/>
      <c r="J74" s="154"/>
      <c r="K74" s="154"/>
      <c r="L74" s="154"/>
      <c r="M74" s="154"/>
      <c r="N74" s="154"/>
      <c r="O74" s="154"/>
      <c r="P74" s="6" t="str">
        <f t="shared" ref="P74:P87" si="28">B74&amp;" "&amp;C74</f>
        <v xml:space="preserve"> </v>
      </c>
      <c r="Q74">
        <f t="shared" ref="Q74:Q87" si="29">A74</f>
        <v>0</v>
      </c>
      <c r="R74">
        <f t="shared" ref="R74:R87" si="30">F74</f>
        <v>0</v>
      </c>
      <c r="S74" s="4" t="str">
        <f t="shared" ref="S74:S87" si="31">J74&amp;" "&amp;K74</f>
        <v xml:space="preserve"> </v>
      </c>
      <c r="T74" s="4" t="str">
        <f t="shared" ref="T74:T87" si="32">L74&amp;" "&amp;M74</f>
        <v xml:space="preserve"> </v>
      </c>
      <c r="U74" t="str">
        <f t="shared" ref="U74:U87" si="33">LEFT(N74,4)</f>
        <v/>
      </c>
      <c r="V74" s="20">
        <f t="shared" ref="V74:V87" si="34">O74</f>
        <v>0</v>
      </c>
    </row>
    <row r="75" spans="1:22">
      <c r="A75" s="154"/>
      <c r="B75" s="154"/>
      <c r="C75" s="154"/>
      <c r="D75" s="150"/>
      <c r="E75" s="150"/>
      <c r="F75" s="150"/>
      <c r="G75" s="150"/>
      <c r="H75" s="150"/>
      <c r="I75" s="150"/>
      <c r="J75" s="154"/>
      <c r="K75" s="154"/>
      <c r="L75" s="154"/>
      <c r="M75" s="154"/>
      <c r="N75" s="154"/>
      <c r="O75" s="154"/>
      <c r="P75" s="6" t="str">
        <f t="shared" si="28"/>
        <v xml:space="preserve"> </v>
      </c>
      <c r="Q75">
        <f t="shared" si="29"/>
        <v>0</v>
      </c>
      <c r="R75">
        <f t="shared" si="30"/>
        <v>0</v>
      </c>
      <c r="S75" s="4" t="str">
        <f t="shared" si="31"/>
        <v xml:space="preserve"> </v>
      </c>
      <c r="T75" s="4" t="str">
        <f t="shared" si="32"/>
        <v xml:space="preserve"> </v>
      </c>
      <c r="U75" t="str">
        <f t="shared" si="33"/>
        <v/>
      </c>
      <c r="V75" s="20">
        <f t="shared" si="34"/>
        <v>0</v>
      </c>
    </row>
    <row r="76" spans="1:22">
      <c r="A76" s="154"/>
      <c r="B76" s="154"/>
      <c r="C76" s="154"/>
      <c r="D76" s="150"/>
      <c r="E76" s="150"/>
      <c r="F76" s="150"/>
      <c r="G76" s="150"/>
      <c r="H76" s="150"/>
      <c r="I76" s="150"/>
      <c r="J76" s="154"/>
      <c r="K76" s="154"/>
      <c r="L76" s="154"/>
      <c r="M76" s="154"/>
      <c r="N76" s="154"/>
      <c r="O76" s="154"/>
      <c r="P76" s="6" t="str">
        <f t="shared" si="28"/>
        <v xml:space="preserve"> </v>
      </c>
      <c r="Q76">
        <f t="shared" si="29"/>
        <v>0</v>
      </c>
      <c r="R76">
        <f t="shared" si="30"/>
        <v>0</v>
      </c>
      <c r="S76" s="4" t="str">
        <f t="shared" si="31"/>
        <v xml:space="preserve"> </v>
      </c>
      <c r="T76" s="4" t="str">
        <f t="shared" si="32"/>
        <v xml:space="preserve"> </v>
      </c>
      <c r="U76" t="str">
        <f t="shared" si="33"/>
        <v/>
      </c>
      <c r="V76" s="20">
        <f t="shared" si="34"/>
        <v>0</v>
      </c>
    </row>
    <row r="77" spans="1:22">
      <c r="A77" s="154"/>
      <c r="B77" s="154"/>
      <c r="C77" s="154"/>
      <c r="D77" s="150"/>
      <c r="E77" s="150"/>
      <c r="F77" s="150"/>
      <c r="G77" s="150"/>
      <c r="H77" s="150"/>
      <c r="I77" s="150"/>
      <c r="J77" s="154"/>
      <c r="K77" s="154"/>
      <c r="L77" s="154"/>
      <c r="M77" s="154"/>
      <c r="N77" s="154"/>
      <c r="O77" s="154"/>
      <c r="P77" s="6" t="str">
        <f t="shared" si="28"/>
        <v xml:space="preserve"> </v>
      </c>
      <c r="Q77">
        <f t="shared" si="29"/>
        <v>0</v>
      </c>
      <c r="R77">
        <f t="shared" si="30"/>
        <v>0</v>
      </c>
      <c r="S77" s="4" t="str">
        <f t="shared" si="31"/>
        <v xml:space="preserve"> </v>
      </c>
      <c r="T77" s="4" t="str">
        <f t="shared" si="32"/>
        <v xml:space="preserve"> </v>
      </c>
      <c r="U77" t="str">
        <f t="shared" si="33"/>
        <v/>
      </c>
      <c r="V77" s="20">
        <f t="shared" si="34"/>
        <v>0</v>
      </c>
    </row>
    <row r="78" spans="1:22">
      <c r="A78" s="154"/>
      <c r="B78" s="154"/>
      <c r="C78" s="154"/>
      <c r="D78" s="150"/>
      <c r="E78" s="150"/>
      <c r="F78" s="150"/>
      <c r="G78" s="150"/>
      <c r="H78" s="150"/>
      <c r="I78" s="150"/>
      <c r="J78" s="154"/>
      <c r="K78" s="154"/>
      <c r="L78" s="154"/>
      <c r="M78" s="154"/>
      <c r="N78" s="154"/>
      <c r="O78" s="154"/>
      <c r="P78" s="6" t="str">
        <f t="shared" si="28"/>
        <v xml:space="preserve"> </v>
      </c>
      <c r="Q78">
        <f t="shared" si="29"/>
        <v>0</v>
      </c>
      <c r="R78">
        <f t="shared" si="30"/>
        <v>0</v>
      </c>
      <c r="S78" s="4" t="str">
        <f t="shared" si="31"/>
        <v xml:space="preserve"> </v>
      </c>
      <c r="T78" s="4" t="str">
        <f t="shared" si="32"/>
        <v xml:space="preserve"> </v>
      </c>
      <c r="U78" t="str">
        <f t="shared" si="33"/>
        <v/>
      </c>
      <c r="V78" s="20">
        <f t="shared" si="34"/>
        <v>0</v>
      </c>
    </row>
    <row r="79" spans="1:22">
      <c r="A79" s="154"/>
      <c r="B79" s="154"/>
      <c r="C79" s="154"/>
      <c r="D79" s="150"/>
      <c r="E79" s="150"/>
      <c r="F79" s="150"/>
      <c r="G79" s="150"/>
      <c r="H79" s="150"/>
      <c r="I79" s="150"/>
      <c r="J79" s="154"/>
      <c r="K79" s="154"/>
      <c r="L79" s="154"/>
      <c r="M79" s="154"/>
      <c r="N79" s="154"/>
      <c r="O79" s="154"/>
      <c r="P79" s="6" t="str">
        <f t="shared" si="28"/>
        <v xml:space="preserve"> </v>
      </c>
      <c r="Q79">
        <f t="shared" si="29"/>
        <v>0</v>
      </c>
      <c r="R79">
        <f t="shared" si="30"/>
        <v>0</v>
      </c>
      <c r="S79" s="4" t="str">
        <f t="shared" si="31"/>
        <v xml:space="preserve"> </v>
      </c>
      <c r="T79" s="4" t="str">
        <f t="shared" si="32"/>
        <v xml:space="preserve"> </v>
      </c>
      <c r="U79" t="str">
        <f t="shared" si="33"/>
        <v/>
      </c>
      <c r="V79" s="20">
        <f t="shared" si="34"/>
        <v>0</v>
      </c>
    </row>
    <row r="80" spans="1:22">
      <c r="A80" s="154"/>
      <c r="B80" s="154"/>
      <c r="C80" s="154"/>
      <c r="D80" s="150"/>
      <c r="E80" s="150"/>
      <c r="F80" s="150"/>
      <c r="G80" s="150"/>
      <c r="H80" s="150"/>
      <c r="I80" s="150"/>
      <c r="J80" s="154"/>
      <c r="K80" s="154"/>
      <c r="L80" s="154"/>
      <c r="M80" s="154"/>
      <c r="N80" s="154"/>
      <c r="O80" s="154"/>
      <c r="P80" s="6" t="str">
        <f t="shared" si="28"/>
        <v xml:space="preserve"> </v>
      </c>
      <c r="Q80">
        <f t="shared" si="29"/>
        <v>0</v>
      </c>
      <c r="R80">
        <f t="shared" si="30"/>
        <v>0</v>
      </c>
      <c r="S80" s="4" t="str">
        <f t="shared" si="31"/>
        <v xml:space="preserve"> </v>
      </c>
      <c r="T80" s="4" t="str">
        <f t="shared" si="32"/>
        <v xml:space="preserve"> </v>
      </c>
      <c r="U80" t="str">
        <f t="shared" si="33"/>
        <v/>
      </c>
      <c r="V80" s="20">
        <f t="shared" si="34"/>
        <v>0</v>
      </c>
    </row>
    <row r="81" spans="1:22">
      <c r="A81" s="154"/>
      <c r="B81" s="154"/>
      <c r="C81" s="154"/>
      <c r="D81" s="150"/>
      <c r="E81" s="150"/>
      <c r="F81" s="150"/>
      <c r="G81" s="150"/>
      <c r="H81" s="150"/>
      <c r="I81" s="150"/>
      <c r="J81" s="154"/>
      <c r="K81" s="154"/>
      <c r="L81" s="154"/>
      <c r="M81" s="154"/>
      <c r="N81" s="154"/>
      <c r="O81" s="154"/>
      <c r="P81" s="6" t="str">
        <f t="shared" si="28"/>
        <v xml:space="preserve"> </v>
      </c>
      <c r="Q81">
        <f t="shared" si="29"/>
        <v>0</v>
      </c>
      <c r="R81">
        <f t="shared" si="30"/>
        <v>0</v>
      </c>
      <c r="S81" s="4" t="str">
        <f t="shared" si="31"/>
        <v xml:space="preserve"> </v>
      </c>
      <c r="T81" s="4" t="str">
        <f t="shared" si="32"/>
        <v xml:space="preserve"> </v>
      </c>
      <c r="U81" t="str">
        <f t="shared" si="33"/>
        <v/>
      </c>
      <c r="V81" s="20">
        <f t="shared" si="34"/>
        <v>0</v>
      </c>
    </row>
    <row r="82" spans="1:22">
      <c r="A82" s="154"/>
      <c r="B82" s="154"/>
      <c r="C82" s="154"/>
      <c r="D82" s="150"/>
      <c r="E82" s="150"/>
      <c r="F82" s="150"/>
      <c r="G82" s="150"/>
      <c r="H82" s="150"/>
      <c r="I82" s="150"/>
      <c r="J82" s="154"/>
      <c r="K82" s="154"/>
      <c r="L82" s="154"/>
      <c r="M82" s="154"/>
      <c r="N82" s="154"/>
      <c r="O82" s="154"/>
      <c r="P82" s="6" t="str">
        <f t="shared" si="28"/>
        <v xml:space="preserve"> </v>
      </c>
      <c r="Q82">
        <f t="shared" si="29"/>
        <v>0</v>
      </c>
      <c r="R82">
        <f t="shared" si="30"/>
        <v>0</v>
      </c>
      <c r="S82" s="4" t="str">
        <f t="shared" si="31"/>
        <v xml:space="preserve"> </v>
      </c>
      <c r="T82" s="4" t="str">
        <f t="shared" si="32"/>
        <v xml:space="preserve"> </v>
      </c>
      <c r="U82" t="str">
        <f t="shared" si="33"/>
        <v/>
      </c>
      <c r="V82" s="20">
        <f t="shared" si="34"/>
        <v>0</v>
      </c>
    </row>
    <row r="83" spans="1:22">
      <c r="A83" s="154"/>
      <c r="B83" s="154"/>
      <c r="C83" s="154"/>
      <c r="D83" s="150"/>
      <c r="E83" s="150"/>
      <c r="F83" s="150"/>
      <c r="G83" s="150"/>
      <c r="H83" s="150"/>
      <c r="I83" s="150"/>
      <c r="J83" s="154"/>
      <c r="K83" s="154"/>
      <c r="L83" s="154"/>
      <c r="M83" s="154"/>
      <c r="N83" s="154"/>
      <c r="O83" s="154"/>
      <c r="P83" s="6" t="str">
        <f t="shared" si="28"/>
        <v xml:space="preserve"> </v>
      </c>
      <c r="Q83">
        <f t="shared" si="29"/>
        <v>0</v>
      </c>
      <c r="R83">
        <f t="shared" si="30"/>
        <v>0</v>
      </c>
      <c r="S83" s="4" t="str">
        <f t="shared" si="31"/>
        <v xml:space="preserve"> </v>
      </c>
      <c r="T83" s="4" t="str">
        <f t="shared" si="32"/>
        <v xml:space="preserve"> </v>
      </c>
      <c r="U83" t="str">
        <f t="shared" si="33"/>
        <v/>
      </c>
      <c r="V83" s="20">
        <f t="shared" si="34"/>
        <v>0</v>
      </c>
    </row>
    <row r="84" spans="1:22">
      <c r="A84" s="154"/>
      <c r="B84" s="154"/>
      <c r="C84" s="154"/>
      <c r="D84" s="150"/>
      <c r="E84" s="150"/>
      <c r="F84" s="150"/>
      <c r="G84" s="150"/>
      <c r="H84" s="150"/>
      <c r="I84" s="150"/>
      <c r="J84" s="154"/>
      <c r="K84" s="154"/>
      <c r="L84" s="154"/>
      <c r="M84" s="154"/>
      <c r="N84" s="154"/>
      <c r="O84" s="154"/>
      <c r="P84" s="6" t="str">
        <f t="shared" si="28"/>
        <v xml:space="preserve"> </v>
      </c>
      <c r="Q84">
        <f t="shared" si="29"/>
        <v>0</v>
      </c>
      <c r="R84">
        <f t="shared" si="30"/>
        <v>0</v>
      </c>
      <c r="S84" s="4" t="str">
        <f t="shared" si="31"/>
        <v xml:space="preserve"> </v>
      </c>
      <c r="T84" s="4" t="str">
        <f t="shared" si="32"/>
        <v xml:space="preserve"> </v>
      </c>
      <c r="U84" t="str">
        <f t="shared" si="33"/>
        <v/>
      </c>
      <c r="V84" s="20">
        <f t="shared" si="34"/>
        <v>0</v>
      </c>
    </row>
    <row r="85" spans="1:22">
      <c r="A85" s="154"/>
      <c r="B85" s="154"/>
      <c r="C85" s="154"/>
      <c r="D85" s="150"/>
      <c r="E85" s="150"/>
      <c r="F85" s="150"/>
      <c r="G85" s="150"/>
      <c r="H85" s="150"/>
      <c r="I85" s="150"/>
      <c r="J85" s="154"/>
      <c r="K85" s="154"/>
      <c r="L85" s="154"/>
      <c r="M85" s="154"/>
      <c r="N85" s="154"/>
      <c r="O85" s="154"/>
      <c r="P85" s="6" t="str">
        <f t="shared" si="28"/>
        <v xml:space="preserve"> </v>
      </c>
      <c r="Q85">
        <f t="shared" si="29"/>
        <v>0</v>
      </c>
      <c r="R85">
        <f t="shared" si="30"/>
        <v>0</v>
      </c>
      <c r="S85" s="4" t="str">
        <f t="shared" si="31"/>
        <v xml:space="preserve"> </v>
      </c>
      <c r="T85" s="4" t="str">
        <f t="shared" si="32"/>
        <v xml:space="preserve"> </v>
      </c>
      <c r="U85" t="str">
        <f t="shared" si="33"/>
        <v/>
      </c>
      <c r="V85" s="20">
        <f t="shared" si="34"/>
        <v>0</v>
      </c>
    </row>
    <row r="86" spans="1:22">
      <c r="A86" s="154"/>
      <c r="B86" s="154"/>
      <c r="C86" s="154"/>
      <c r="D86" s="150"/>
      <c r="E86" s="150"/>
      <c r="F86" s="150"/>
      <c r="G86" s="150"/>
      <c r="H86" s="150"/>
      <c r="I86" s="150"/>
      <c r="J86" s="154"/>
      <c r="K86" s="154"/>
      <c r="L86" s="154"/>
      <c r="M86" s="154"/>
      <c r="N86" s="154"/>
      <c r="O86" s="154"/>
      <c r="P86" s="6" t="str">
        <f t="shared" si="28"/>
        <v xml:space="preserve"> </v>
      </c>
      <c r="Q86">
        <f t="shared" si="29"/>
        <v>0</v>
      </c>
      <c r="R86">
        <f t="shared" si="30"/>
        <v>0</v>
      </c>
      <c r="S86" s="4" t="str">
        <f t="shared" si="31"/>
        <v xml:space="preserve"> </v>
      </c>
      <c r="T86" s="4" t="str">
        <f t="shared" si="32"/>
        <v xml:space="preserve"> </v>
      </c>
      <c r="U86" t="str">
        <f t="shared" si="33"/>
        <v/>
      </c>
      <c r="V86" s="20">
        <f t="shared" si="34"/>
        <v>0</v>
      </c>
    </row>
    <row r="87" spans="1:22">
      <c r="A87" s="154"/>
      <c r="B87" s="154"/>
      <c r="C87" s="154"/>
      <c r="D87" s="150"/>
      <c r="E87" s="150"/>
      <c r="F87" s="150"/>
      <c r="G87" s="150"/>
      <c r="H87" s="150"/>
      <c r="I87" s="150"/>
      <c r="J87" s="154"/>
      <c r="K87" s="154"/>
      <c r="L87" s="154"/>
      <c r="M87" s="154"/>
      <c r="N87" s="154"/>
      <c r="O87" s="154"/>
      <c r="P87" s="6" t="str">
        <f t="shared" si="28"/>
        <v xml:space="preserve"> </v>
      </c>
      <c r="Q87">
        <f t="shared" si="29"/>
        <v>0</v>
      </c>
      <c r="R87">
        <f t="shared" si="30"/>
        <v>0</v>
      </c>
      <c r="S87" s="4" t="str">
        <f t="shared" si="31"/>
        <v xml:space="preserve"> </v>
      </c>
      <c r="T87" s="4" t="str">
        <f t="shared" si="32"/>
        <v xml:space="preserve"> </v>
      </c>
      <c r="U87" t="str">
        <f t="shared" si="33"/>
        <v/>
      </c>
      <c r="V87" s="20">
        <f t="shared" si="34"/>
        <v>0</v>
      </c>
    </row>
    <row r="88" spans="1:22">
      <c r="A88" s="154"/>
      <c r="B88" s="154"/>
      <c r="C88" s="154"/>
      <c r="D88" s="150"/>
      <c r="E88" s="150"/>
      <c r="F88" s="150"/>
      <c r="G88" s="150"/>
      <c r="H88" s="150"/>
      <c r="I88" s="150"/>
      <c r="J88" s="154"/>
      <c r="K88" s="154"/>
      <c r="L88" s="154"/>
      <c r="M88" s="154"/>
      <c r="N88" s="154"/>
      <c r="O88" s="154"/>
      <c r="P88" s="6" t="str">
        <f t="shared" ref="P88:P101" si="35">B88&amp;" "&amp;C88</f>
        <v xml:space="preserve"> </v>
      </c>
      <c r="Q88">
        <f t="shared" ref="Q88:Q101" si="36">A88</f>
        <v>0</v>
      </c>
      <c r="R88">
        <f t="shared" ref="R88:R101" si="37">F88</f>
        <v>0</v>
      </c>
      <c r="S88" s="4" t="str">
        <f t="shared" ref="S88:S101" si="38">J88&amp;" "&amp;K88</f>
        <v xml:space="preserve"> </v>
      </c>
      <c r="T88" s="4" t="str">
        <f t="shared" ref="T88:T101" si="39">L88&amp;" "&amp;M88</f>
        <v xml:space="preserve"> </v>
      </c>
      <c r="U88" t="str">
        <f t="shared" ref="U88:U101" si="40">LEFT(N88,4)</f>
        <v/>
      </c>
      <c r="V88" s="20">
        <f t="shared" ref="V88:V101" si="41">O88</f>
        <v>0</v>
      </c>
    </row>
    <row r="89" spans="1:22">
      <c r="A89" s="154"/>
      <c r="B89" s="154"/>
      <c r="C89" s="154"/>
      <c r="D89" s="150"/>
      <c r="E89" s="150"/>
      <c r="F89" s="150"/>
      <c r="G89" s="150"/>
      <c r="H89" s="150"/>
      <c r="I89" s="150"/>
      <c r="J89" s="154"/>
      <c r="K89" s="154"/>
      <c r="L89" s="154"/>
      <c r="M89" s="154"/>
      <c r="N89" s="154"/>
      <c r="O89" s="154"/>
      <c r="P89" s="6" t="str">
        <f t="shared" si="35"/>
        <v xml:space="preserve"> </v>
      </c>
      <c r="Q89">
        <f t="shared" si="36"/>
        <v>0</v>
      </c>
      <c r="R89">
        <f t="shared" si="37"/>
        <v>0</v>
      </c>
      <c r="S89" s="4" t="str">
        <f t="shared" si="38"/>
        <v xml:space="preserve"> </v>
      </c>
      <c r="T89" s="4" t="str">
        <f t="shared" si="39"/>
        <v xml:space="preserve"> </v>
      </c>
      <c r="U89" t="str">
        <f t="shared" si="40"/>
        <v/>
      </c>
      <c r="V89" s="20">
        <f t="shared" si="41"/>
        <v>0</v>
      </c>
    </row>
    <row r="90" spans="1:22">
      <c r="A90" s="154"/>
      <c r="B90" s="154"/>
      <c r="C90" s="154"/>
      <c r="D90" s="150"/>
      <c r="E90" s="150"/>
      <c r="F90" s="150"/>
      <c r="G90" s="150"/>
      <c r="H90" s="150"/>
      <c r="I90" s="150"/>
      <c r="J90" s="154"/>
      <c r="K90" s="154"/>
      <c r="L90" s="154"/>
      <c r="M90" s="154"/>
      <c r="N90" s="154"/>
      <c r="O90" s="154"/>
      <c r="P90" s="6" t="str">
        <f t="shared" si="35"/>
        <v xml:space="preserve"> </v>
      </c>
      <c r="Q90">
        <f t="shared" si="36"/>
        <v>0</v>
      </c>
      <c r="R90">
        <f t="shared" si="37"/>
        <v>0</v>
      </c>
      <c r="S90" s="4" t="str">
        <f t="shared" si="38"/>
        <v xml:space="preserve"> </v>
      </c>
      <c r="T90" s="4" t="str">
        <f t="shared" si="39"/>
        <v xml:space="preserve"> </v>
      </c>
      <c r="U90" t="str">
        <f t="shared" si="40"/>
        <v/>
      </c>
      <c r="V90" s="20">
        <f t="shared" si="41"/>
        <v>0</v>
      </c>
    </row>
    <row r="91" spans="1:22">
      <c r="A91" s="154"/>
      <c r="B91" s="154"/>
      <c r="C91" s="154"/>
      <c r="D91" s="150"/>
      <c r="E91" s="150"/>
      <c r="F91" s="150"/>
      <c r="G91" s="150"/>
      <c r="H91" s="150"/>
      <c r="I91" s="150"/>
      <c r="J91" s="154"/>
      <c r="K91" s="154"/>
      <c r="L91" s="154"/>
      <c r="M91" s="154"/>
      <c r="N91" s="154"/>
      <c r="O91" s="154"/>
      <c r="P91" s="6" t="str">
        <f t="shared" si="35"/>
        <v xml:space="preserve"> </v>
      </c>
      <c r="Q91">
        <f t="shared" si="36"/>
        <v>0</v>
      </c>
      <c r="R91">
        <f t="shared" si="37"/>
        <v>0</v>
      </c>
      <c r="S91" s="4" t="str">
        <f t="shared" si="38"/>
        <v xml:space="preserve"> </v>
      </c>
      <c r="T91" s="4" t="str">
        <f t="shared" si="39"/>
        <v xml:space="preserve"> </v>
      </c>
      <c r="U91" t="str">
        <f t="shared" si="40"/>
        <v/>
      </c>
      <c r="V91" s="20">
        <f t="shared" si="41"/>
        <v>0</v>
      </c>
    </row>
    <row r="92" spans="1:22">
      <c r="A92" s="154"/>
      <c r="B92" s="154"/>
      <c r="C92" s="154"/>
      <c r="D92" s="150"/>
      <c r="E92" s="150"/>
      <c r="F92" s="150"/>
      <c r="G92" s="150"/>
      <c r="H92" s="150"/>
      <c r="I92" s="150"/>
      <c r="J92" s="154"/>
      <c r="K92" s="154"/>
      <c r="L92" s="154"/>
      <c r="M92" s="154"/>
      <c r="N92" s="154"/>
      <c r="O92" s="154"/>
      <c r="P92" s="6" t="str">
        <f t="shared" si="35"/>
        <v xml:space="preserve"> </v>
      </c>
      <c r="Q92">
        <f t="shared" si="36"/>
        <v>0</v>
      </c>
      <c r="R92">
        <f t="shared" si="37"/>
        <v>0</v>
      </c>
      <c r="S92" s="4" t="str">
        <f t="shared" si="38"/>
        <v xml:space="preserve"> </v>
      </c>
      <c r="T92" s="4" t="str">
        <f t="shared" si="39"/>
        <v xml:space="preserve"> </v>
      </c>
      <c r="U92" t="str">
        <f t="shared" si="40"/>
        <v/>
      </c>
      <c r="V92" s="20">
        <f t="shared" si="41"/>
        <v>0</v>
      </c>
    </row>
    <row r="93" spans="1:22">
      <c r="A93" s="154"/>
      <c r="B93" s="154"/>
      <c r="C93" s="154"/>
      <c r="D93" s="150"/>
      <c r="E93" s="150"/>
      <c r="F93" s="150"/>
      <c r="G93" s="150"/>
      <c r="H93" s="150"/>
      <c r="I93" s="150"/>
      <c r="J93" s="154"/>
      <c r="K93" s="154"/>
      <c r="L93" s="154"/>
      <c r="M93" s="154"/>
      <c r="N93" s="154"/>
      <c r="O93" s="154"/>
      <c r="P93" s="6" t="str">
        <f t="shared" si="35"/>
        <v xml:space="preserve"> </v>
      </c>
      <c r="Q93">
        <f t="shared" si="36"/>
        <v>0</v>
      </c>
      <c r="R93">
        <f t="shared" si="37"/>
        <v>0</v>
      </c>
      <c r="S93" s="4" t="str">
        <f t="shared" si="38"/>
        <v xml:space="preserve"> </v>
      </c>
      <c r="T93" s="4" t="str">
        <f t="shared" si="39"/>
        <v xml:space="preserve"> </v>
      </c>
      <c r="U93" t="str">
        <f t="shared" si="40"/>
        <v/>
      </c>
      <c r="V93" s="20">
        <f t="shared" si="41"/>
        <v>0</v>
      </c>
    </row>
    <row r="94" spans="1:22">
      <c r="A94" s="154"/>
      <c r="B94" s="154"/>
      <c r="C94" s="154"/>
      <c r="D94" s="150"/>
      <c r="E94" s="150"/>
      <c r="F94" s="150"/>
      <c r="G94" s="150"/>
      <c r="H94" s="150"/>
      <c r="I94" s="150"/>
      <c r="J94" s="154"/>
      <c r="K94" s="154"/>
      <c r="L94" s="154"/>
      <c r="M94" s="154"/>
      <c r="N94" s="154"/>
      <c r="O94" s="154"/>
      <c r="P94" s="6" t="str">
        <f t="shared" si="35"/>
        <v xml:space="preserve"> </v>
      </c>
      <c r="Q94">
        <f t="shared" si="36"/>
        <v>0</v>
      </c>
      <c r="R94">
        <f t="shared" si="37"/>
        <v>0</v>
      </c>
      <c r="S94" s="4" t="str">
        <f t="shared" si="38"/>
        <v xml:space="preserve"> </v>
      </c>
      <c r="T94" s="4" t="str">
        <f t="shared" si="39"/>
        <v xml:space="preserve"> </v>
      </c>
      <c r="U94" t="str">
        <f t="shared" si="40"/>
        <v/>
      </c>
      <c r="V94" s="20">
        <f t="shared" si="41"/>
        <v>0</v>
      </c>
    </row>
    <row r="95" spans="1:22">
      <c r="A95" s="154"/>
      <c r="B95" s="154"/>
      <c r="C95" s="154"/>
      <c r="D95" s="150"/>
      <c r="E95" s="150"/>
      <c r="F95" s="150"/>
      <c r="G95" s="150"/>
      <c r="H95" s="150"/>
      <c r="I95" s="150"/>
      <c r="J95" s="154"/>
      <c r="K95" s="154"/>
      <c r="L95" s="154"/>
      <c r="M95" s="154"/>
      <c r="N95" s="154"/>
      <c r="O95" s="154"/>
      <c r="P95" s="6" t="str">
        <f t="shared" si="35"/>
        <v xml:space="preserve"> </v>
      </c>
      <c r="Q95">
        <f t="shared" si="36"/>
        <v>0</v>
      </c>
      <c r="R95">
        <f t="shared" si="37"/>
        <v>0</v>
      </c>
      <c r="S95" s="4" t="str">
        <f t="shared" si="38"/>
        <v xml:space="preserve"> </v>
      </c>
      <c r="T95" s="4" t="str">
        <f t="shared" si="39"/>
        <v xml:space="preserve"> </v>
      </c>
      <c r="U95" t="str">
        <f t="shared" si="40"/>
        <v/>
      </c>
      <c r="V95" s="20">
        <f t="shared" si="41"/>
        <v>0</v>
      </c>
    </row>
    <row r="96" spans="1:22">
      <c r="A96" s="154"/>
      <c r="B96" s="154"/>
      <c r="C96" s="154"/>
      <c r="D96" s="150"/>
      <c r="E96" s="150"/>
      <c r="F96" s="150"/>
      <c r="G96" s="150"/>
      <c r="H96" s="150"/>
      <c r="I96" s="150"/>
      <c r="J96" s="154"/>
      <c r="K96" s="154"/>
      <c r="L96" s="154"/>
      <c r="M96" s="154"/>
      <c r="N96" s="154"/>
      <c r="O96" s="154"/>
      <c r="P96" s="6" t="str">
        <f t="shared" si="35"/>
        <v xml:space="preserve"> </v>
      </c>
      <c r="Q96">
        <f t="shared" si="36"/>
        <v>0</v>
      </c>
      <c r="R96">
        <f t="shared" si="37"/>
        <v>0</v>
      </c>
      <c r="S96" s="4" t="str">
        <f t="shared" si="38"/>
        <v xml:space="preserve"> </v>
      </c>
      <c r="T96" s="4" t="str">
        <f t="shared" si="39"/>
        <v xml:space="preserve"> </v>
      </c>
      <c r="U96" t="str">
        <f t="shared" si="40"/>
        <v/>
      </c>
      <c r="V96" s="20">
        <f t="shared" si="41"/>
        <v>0</v>
      </c>
    </row>
    <row r="97" spans="1:22">
      <c r="A97" s="154"/>
      <c r="B97" s="154"/>
      <c r="C97" s="154"/>
      <c r="D97" s="150"/>
      <c r="E97" s="150"/>
      <c r="F97" s="150"/>
      <c r="G97" s="150"/>
      <c r="H97" s="150"/>
      <c r="I97" s="150"/>
      <c r="J97" s="154"/>
      <c r="K97" s="154"/>
      <c r="L97" s="154"/>
      <c r="M97" s="154"/>
      <c r="N97" s="154"/>
      <c r="O97" s="154"/>
      <c r="P97" s="6" t="str">
        <f t="shared" si="35"/>
        <v xml:space="preserve"> </v>
      </c>
      <c r="Q97">
        <f t="shared" si="36"/>
        <v>0</v>
      </c>
      <c r="R97">
        <f t="shared" si="37"/>
        <v>0</v>
      </c>
      <c r="S97" s="4" t="str">
        <f t="shared" si="38"/>
        <v xml:space="preserve"> </v>
      </c>
      <c r="T97" s="4" t="str">
        <f t="shared" si="39"/>
        <v xml:space="preserve"> </v>
      </c>
      <c r="U97" t="str">
        <f t="shared" si="40"/>
        <v/>
      </c>
      <c r="V97" s="20">
        <f t="shared" si="41"/>
        <v>0</v>
      </c>
    </row>
    <row r="98" spans="1:22">
      <c r="A98" s="154"/>
      <c r="B98" s="154"/>
      <c r="C98" s="154"/>
      <c r="D98" s="150"/>
      <c r="E98" s="150"/>
      <c r="F98" s="150"/>
      <c r="G98" s="150"/>
      <c r="H98" s="150"/>
      <c r="I98" s="150"/>
      <c r="J98" s="154"/>
      <c r="K98" s="154"/>
      <c r="L98" s="154"/>
      <c r="M98" s="154"/>
      <c r="N98" s="154"/>
      <c r="O98" s="154"/>
      <c r="P98" s="6" t="str">
        <f t="shared" si="35"/>
        <v xml:space="preserve"> </v>
      </c>
      <c r="Q98">
        <f t="shared" si="36"/>
        <v>0</v>
      </c>
      <c r="R98">
        <f t="shared" si="37"/>
        <v>0</v>
      </c>
      <c r="S98" s="4" t="str">
        <f t="shared" si="38"/>
        <v xml:space="preserve"> </v>
      </c>
      <c r="T98" s="4" t="str">
        <f t="shared" si="39"/>
        <v xml:space="preserve"> </v>
      </c>
      <c r="U98" t="str">
        <f t="shared" si="40"/>
        <v/>
      </c>
      <c r="V98" s="20">
        <f t="shared" si="41"/>
        <v>0</v>
      </c>
    </row>
    <row r="99" spans="1:22">
      <c r="A99" s="154"/>
      <c r="B99" s="154"/>
      <c r="C99" s="154"/>
      <c r="D99" s="150"/>
      <c r="E99" s="150"/>
      <c r="F99" s="150"/>
      <c r="G99" s="150"/>
      <c r="H99" s="150"/>
      <c r="I99" s="150"/>
      <c r="J99" s="154"/>
      <c r="K99" s="154"/>
      <c r="L99" s="154"/>
      <c r="M99" s="154"/>
      <c r="N99" s="154"/>
      <c r="O99" s="154"/>
      <c r="P99" s="6" t="str">
        <f t="shared" si="35"/>
        <v xml:space="preserve"> </v>
      </c>
      <c r="Q99">
        <f t="shared" si="36"/>
        <v>0</v>
      </c>
      <c r="R99">
        <f t="shared" si="37"/>
        <v>0</v>
      </c>
      <c r="S99" s="4" t="str">
        <f t="shared" si="38"/>
        <v xml:space="preserve"> </v>
      </c>
      <c r="T99" s="4" t="str">
        <f t="shared" si="39"/>
        <v xml:space="preserve"> </v>
      </c>
      <c r="U99" t="str">
        <f t="shared" si="40"/>
        <v/>
      </c>
      <c r="V99" s="20">
        <f t="shared" si="41"/>
        <v>0</v>
      </c>
    </row>
    <row r="100" spans="1:22">
      <c r="A100" s="154"/>
      <c r="B100" s="154"/>
      <c r="C100" s="154"/>
      <c r="D100" s="150"/>
      <c r="E100" s="150"/>
      <c r="F100" s="150"/>
      <c r="G100" s="150"/>
      <c r="H100" s="150"/>
      <c r="I100" s="150"/>
      <c r="J100" s="154"/>
      <c r="K100" s="154"/>
      <c r="L100" s="154"/>
      <c r="M100" s="154"/>
      <c r="N100" s="154"/>
      <c r="O100" s="154"/>
      <c r="P100" s="6" t="str">
        <f t="shared" si="35"/>
        <v xml:space="preserve"> </v>
      </c>
      <c r="Q100">
        <f t="shared" si="36"/>
        <v>0</v>
      </c>
      <c r="R100">
        <f t="shared" si="37"/>
        <v>0</v>
      </c>
      <c r="S100" s="4" t="str">
        <f t="shared" si="38"/>
        <v xml:space="preserve"> </v>
      </c>
      <c r="T100" s="4" t="str">
        <f t="shared" si="39"/>
        <v xml:space="preserve"> </v>
      </c>
      <c r="U100" t="str">
        <f t="shared" si="40"/>
        <v/>
      </c>
      <c r="V100" s="20">
        <f t="shared" si="41"/>
        <v>0</v>
      </c>
    </row>
    <row r="101" spans="1:22">
      <c r="A101" s="154"/>
      <c r="B101" s="154"/>
      <c r="C101" s="154"/>
      <c r="D101" s="150"/>
      <c r="E101" s="150"/>
      <c r="F101" s="150"/>
      <c r="G101" s="150"/>
      <c r="H101" s="150"/>
      <c r="I101" s="150"/>
      <c r="J101" s="154"/>
      <c r="K101" s="154"/>
      <c r="L101" s="154"/>
      <c r="M101" s="154"/>
      <c r="N101" s="154"/>
      <c r="O101" s="154"/>
      <c r="P101" s="21" t="str">
        <f t="shared" si="35"/>
        <v xml:space="preserve"> </v>
      </c>
      <c r="Q101" s="1">
        <f t="shared" si="36"/>
        <v>0</v>
      </c>
      <c r="R101" s="1">
        <f t="shared" si="37"/>
        <v>0</v>
      </c>
      <c r="S101" s="22" t="str">
        <f t="shared" si="38"/>
        <v xml:space="preserve"> </v>
      </c>
      <c r="T101" s="22" t="str">
        <f t="shared" si="39"/>
        <v xml:space="preserve"> </v>
      </c>
      <c r="U101" s="1" t="str">
        <f t="shared" si="40"/>
        <v/>
      </c>
      <c r="V101" s="2">
        <f t="shared" si="41"/>
        <v>0</v>
      </c>
    </row>
  </sheetData>
  <sheetProtection sheet="1" objects="1" scenarios="1"/>
  <mergeCells count="1">
    <mergeCell ref="Q1:R1"/>
  </mergeCells>
  <phoneticPr fontId="1"/>
  <dataValidations count="1">
    <dataValidation imeMode="halfKatakana" allowBlank="1" showInputMessage="1" showErrorMessage="1" sqref="J1:K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xr:uid="{F83EC7D4-306F-40E4-A7A7-CF85A3D4830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44B3-7282-482F-AC71-8E3D9D5F3908}">
  <dimension ref="A1:V101"/>
  <sheetViews>
    <sheetView zoomScale="80" zoomScaleNormal="8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5" max="5" width="12.625" bestFit="1" customWidth="1"/>
    <col min="6" max="6" width="6.375" customWidth="1"/>
    <col min="7" max="9" width="5.62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s>
  <sheetData>
    <row r="1" spans="1:22">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17" t="s">
        <v>99</v>
      </c>
      <c r="P1" s="8" t="s">
        <v>100</v>
      </c>
      <c r="Q1" s="526">
        <f>D2</f>
        <v>0</v>
      </c>
      <c r="R1" s="526"/>
      <c r="S1" s="9" t="s">
        <v>101</v>
      </c>
      <c r="T1" s="9">
        <f>E2</f>
        <v>0</v>
      </c>
      <c r="U1" s="19"/>
      <c r="V1" s="19"/>
    </row>
    <row r="2" spans="1:22">
      <c r="A2" s="148"/>
      <c r="B2" s="154"/>
      <c r="C2" s="149"/>
      <c r="D2" s="150"/>
      <c r="E2" s="150"/>
      <c r="F2" s="150"/>
      <c r="G2" s="150"/>
      <c r="H2" s="150"/>
      <c r="I2" s="154"/>
      <c r="J2" s="154"/>
      <c r="K2" s="154"/>
      <c r="L2" s="149"/>
      <c r="M2" s="149"/>
      <c r="N2" s="149"/>
      <c r="O2" s="150"/>
      <c r="P2" s="7" t="str">
        <f>B2&amp;" "&amp;C2</f>
        <v xml:space="preserve"> </v>
      </c>
      <c r="Q2">
        <f>A2</f>
        <v>0</v>
      </c>
      <c r="R2">
        <f>F2</f>
        <v>0</v>
      </c>
      <c r="S2" s="4" t="str">
        <f>J2&amp;" "&amp;K2</f>
        <v xml:space="preserve"> </v>
      </c>
      <c r="T2" s="4" t="str">
        <f>L2&amp;" "&amp;M2</f>
        <v xml:space="preserve"> </v>
      </c>
      <c r="U2" t="str">
        <f>LEFT(N2,4)</f>
        <v/>
      </c>
      <c r="V2" s="23">
        <f>O2</f>
        <v>0</v>
      </c>
    </row>
    <row r="3" spans="1:22">
      <c r="A3" s="148"/>
      <c r="B3" s="154"/>
      <c r="C3" s="149"/>
      <c r="D3" s="150"/>
      <c r="E3" s="150"/>
      <c r="F3" s="150"/>
      <c r="G3" s="150"/>
      <c r="H3" s="150"/>
      <c r="I3" s="154"/>
      <c r="J3" s="154"/>
      <c r="K3" s="154"/>
      <c r="L3" s="149"/>
      <c r="M3" s="149"/>
      <c r="N3" s="149"/>
      <c r="O3" s="150"/>
      <c r="P3" s="6" t="str">
        <f t="shared" ref="P3:P6" si="0">B3&amp;" "&amp;C3</f>
        <v xml:space="preserve"> </v>
      </c>
      <c r="Q3">
        <f t="shared" ref="Q3:Q6" si="1">A3</f>
        <v>0</v>
      </c>
      <c r="R3">
        <f t="shared" ref="R3:R6" si="2">F3</f>
        <v>0</v>
      </c>
      <c r="S3" s="4" t="str">
        <f t="shared" ref="S3:S6" si="3">J3&amp;" "&amp;K3</f>
        <v xml:space="preserve"> </v>
      </c>
      <c r="T3" s="4" t="str">
        <f t="shared" ref="T3:T6" si="4">L3&amp;" "&amp;M3</f>
        <v xml:space="preserve"> </v>
      </c>
      <c r="U3" t="str">
        <f t="shared" ref="U3:U6" si="5">LEFT(N3,4)</f>
        <v/>
      </c>
      <c r="V3" s="20">
        <f t="shared" ref="V3:V6" si="6">O3</f>
        <v>0</v>
      </c>
    </row>
    <row r="4" spans="1:22">
      <c r="A4" s="148"/>
      <c r="B4" s="154"/>
      <c r="C4" s="149"/>
      <c r="D4" s="150"/>
      <c r="E4" s="150"/>
      <c r="F4" s="150"/>
      <c r="G4" s="150"/>
      <c r="H4" s="150"/>
      <c r="I4" s="154"/>
      <c r="J4" s="154"/>
      <c r="K4" s="154"/>
      <c r="L4" s="149"/>
      <c r="M4" s="149"/>
      <c r="N4" s="149"/>
      <c r="O4" s="150"/>
      <c r="P4" s="6" t="str">
        <f t="shared" si="0"/>
        <v xml:space="preserve"> </v>
      </c>
      <c r="Q4">
        <f t="shared" si="1"/>
        <v>0</v>
      </c>
      <c r="R4">
        <f t="shared" si="2"/>
        <v>0</v>
      </c>
      <c r="S4" s="4" t="str">
        <f t="shared" si="3"/>
        <v xml:space="preserve"> </v>
      </c>
      <c r="T4" s="4" t="str">
        <f t="shared" si="4"/>
        <v xml:space="preserve"> </v>
      </c>
      <c r="U4" t="str">
        <f t="shared" si="5"/>
        <v/>
      </c>
      <c r="V4" s="20">
        <f t="shared" si="6"/>
        <v>0</v>
      </c>
    </row>
    <row r="5" spans="1:22">
      <c r="A5" s="148"/>
      <c r="B5" s="154"/>
      <c r="C5" s="149"/>
      <c r="D5" s="150"/>
      <c r="E5" s="150"/>
      <c r="F5" s="150"/>
      <c r="G5" s="150"/>
      <c r="H5" s="150"/>
      <c r="I5" s="154"/>
      <c r="J5" s="154"/>
      <c r="K5" s="154"/>
      <c r="L5" s="149"/>
      <c r="M5" s="149"/>
      <c r="N5" s="149"/>
      <c r="O5" s="150"/>
      <c r="P5" s="6" t="str">
        <f t="shared" si="0"/>
        <v xml:space="preserve"> </v>
      </c>
      <c r="Q5">
        <f t="shared" si="1"/>
        <v>0</v>
      </c>
      <c r="R5">
        <f t="shared" si="2"/>
        <v>0</v>
      </c>
      <c r="S5" s="4" t="str">
        <f t="shared" si="3"/>
        <v xml:space="preserve"> </v>
      </c>
      <c r="T5" s="4" t="str">
        <f t="shared" si="4"/>
        <v xml:space="preserve"> </v>
      </c>
      <c r="U5" t="str">
        <f t="shared" si="5"/>
        <v/>
      </c>
      <c r="V5" s="20">
        <f t="shared" si="6"/>
        <v>0</v>
      </c>
    </row>
    <row r="6" spans="1:22">
      <c r="A6" s="148"/>
      <c r="B6" s="154"/>
      <c r="C6" s="149"/>
      <c r="D6" s="150"/>
      <c r="E6" s="150"/>
      <c r="F6" s="150"/>
      <c r="G6" s="150"/>
      <c r="H6" s="150"/>
      <c r="I6" s="154"/>
      <c r="J6" s="154"/>
      <c r="K6" s="154"/>
      <c r="L6" s="149"/>
      <c r="M6" s="149"/>
      <c r="N6" s="149"/>
      <c r="O6" s="150"/>
      <c r="P6" s="6" t="str">
        <f t="shared" si="0"/>
        <v xml:space="preserve"> </v>
      </c>
      <c r="Q6">
        <f t="shared" si="1"/>
        <v>0</v>
      </c>
      <c r="R6">
        <f t="shared" si="2"/>
        <v>0</v>
      </c>
      <c r="S6" s="4" t="str">
        <f t="shared" si="3"/>
        <v xml:space="preserve"> </v>
      </c>
      <c r="T6" s="4" t="str">
        <f t="shared" si="4"/>
        <v xml:space="preserve"> </v>
      </c>
      <c r="U6" t="str">
        <f t="shared" si="5"/>
        <v/>
      </c>
      <c r="V6" s="20">
        <f t="shared" si="6"/>
        <v>0</v>
      </c>
    </row>
    <row r="7" spans="1:22">
      <c r="A7" s="148"/>
      <c r="B7" s="154"/>
      <c r="C7" s="149"/>
      <c r="D7" s="150"/>
      <c r="E7" s="150"/>
      <c r="F7" s="150"/>
      <c r="G7" s="150"/>
      <c r="H7" s="150"/>
      <c r="I7" s="154"/>
      <c r="J7" s="154"/>
      <c r="K7" s="154"/>
      <c r="L7" s="149"/>
      <c r="M7" s="149"/>
      <c r="N7" s="149"/>
      <c r="O7" s="150"/>
      <c r="P7" s="6" t="str">
        <f t="shared" ref="P7:P70" si="7">B7&amp;" "&amp;C7</f>
        <v xml:space="preserve"> </v>
      </c>
      <c r="Q7">
        <f t="shared" ref="Q7:Q70" si="8">A7</f>
        <v>0</v>
      </c>
      <c r="R7">
        <f t="shared" ref="R7:R70" si="9">F7</f>
        <v>0</v>
      </c>
      <c r="S7" s="4" t="str">
        <f t="shared" ref="S7:S70" si="10">J7&amp;" "&amp;K7</f>
        <v xml:space="preserve"> </v>
      </c>
      <c r="T7" s="4" t="str">
        <f t="shared" ref="T7:T70" si="11">L7&amp;" "&amp;M7</f>
        <v xml:space="preserve"> </v>
      </c>
      <c r="U7" t="str">
        <f t="shared" ref="U7:U70" si="12">LEFT(N7,4)</f>
        <v/>
      </c>
      <c r="V7" s="20">
        <f t="shared" ref="V7:V70" si="13">O7</f>
        <v>0</v>
      </c>
    </row>
    <row r="8" spans="1:22">
      <c r="A8" s="148"/>
      <c r="B8" s="154"/>
      <c r="C8" s="149"/>
      <c r="D8" s="150"/>
      <c r="E8" s="150"/>
      <c r="F8" s="150"/>
      <c r="G8" s="150"/>
      <c r="H8" s="150"/>
      <c r="I8" s="154"/>
      <c r="J8" s="154"/>
      <c r="K8" s="154"/>
      <c r="L8" s="149"/>
      <c r="M8" s="149"/>
      <c r="N8" s="149"/>
      <c r="O8" s="150"/>
      <c r="P8" s="6" t="str">
        <f t="shared" si="7"/>
        <v xml:space="preserve"> </v>
      </c>
      <c r="Q8">
        <f t="shared" si="8"/>
        <v>0</v>
      </c>
      <c r="R8">
        <f t="shared" si="9"/>
        <v>0</v>
      </c>
      <c r="S8" s="4" t="str">
        <f t="shared" si="10"/>
        <v xml:space="preserve"> </v>
      </c>
      <c r="T8" s="4" t="str">
        <f t="shared" si="11"/>
        <v xml:space="preserve"> </v>
      </c>
      <c r="U8" t="str">
        <f t="shared" si="12"/>
        <v/>
      </c>
      <c r="V8" s="20">
        <f t="shared" si="13"/>
        <v>0</v>
      </c>
    </row>
    <row r="9" spans="1:22">
      <c r="A9" s="148"/>
      <c r="B9" s="154"/>
      <c r="C9" s="149"/>
      <c r="D9" s="150"/>
      <c r="E9" s="150"/>
      <c r="F9" s="150"/>
      <c r="G9" s="150"/>
      <c r="H9" s="150"/>
      <c r="I9" s="154"/>
      <c r="J9" s="154"/>
      <c r="K9" s="154"/>
      <c r="L9" s="149"/>
      <c r="M9" s="149"/>
      <c r="N9" s="149"/>
      <c r="O9" s="150"/>
      <c r="P9" s="6" t="str">
        <f t="shared" si="7"/>
        <v xml:space="preserve"> </v>
      </c>
      <c r="Q9">
        <f t="shared" si="8"/>
        <v>0</v>
      </c>
      <c r="R9">
        <f t="shared" si="9"/>
        <v>0</v>
      </c>
      <c r="S9" s="4" t="str">
        <f t="shared" si="10"/>
        <v xml:space="preserve"> </v>
      </c>
      <c r="T9" s="4" t="str">
        <f t="shared" si="11"/>
        <v xml:space="preserve"> </v>
      </c>
      <c r="U9" t="str">
        <f t="shared" si="12"/>
        <v/>
      </c>
      <c r="V9" s="20">
        <f t="shared" si="13"/>
        <v>0</v>
      </c>
    </row>
    <row r="10" spans="1:22">
      <c r="A10" s="148"/>
      <c r="B10" s="154"/>
      <c r="C10" s="149"/>
      <c r="D10" s="150"/>
      <c r="E10" s="150"/>
      <c r="F10" s="150"/>
      <c r="G10" s="150"/>
      <c r="H10" s="150"/>
      <c r="I10" s="154"/>
      <c r="J10" s="154"/>
      <c r="K10" s="154"/>
      <c r="L10" s="149"/>
      <c r="M10" s="149"/>
      <c r="N10" s="149"/>
      <c r="O10" s="150"/>
      <c r="P10" s="6" t="str">
        <f t="shared" si="7"/>
        <v xml:space="preserve"> </v>
      </c>
      <c r="Q10">
        <f t="shared" si="8"/>
        <v>0</v>
      </c>
      <c r="R10">
        <f t="shared" si="9"/>
        <v>0</v>
      </c>
      <c r="S10" s="4" t="str">
        <f t="shared" si="10"/>
        <v xml:space="preserve"> </v>
      </c>
      <c r="T10" s="4" t="str">
        <f t="shared" si="11"/>
        <v xml:space="preserve"> </v>
      </c>
      <c r="U10" t="str">
        <f t="shared" si="12"/>
        <v/>
      </c>
      <c r="V10" s="20">
        <f t="shared" si="13"/>
        <v>0</v>
      </c>
    </row>
    <row r="11" spans="1:22">
      <c r="A11" s="148"/>
      <c r="B11" s="154"/>
      <c r="C11" s="149"/>
      <c r="D11" s="150"/>
      <c r="E11" s="150"/>
      <c r="F11" s="150"/>
      <c r="G11" s="150"/>
      <c r="H11" s="150"/>
      <c r="I11" s="154"/>
      <c r="J11" s="154"/>
      <c r="K11" s="154"/>
      <c r="L11" s="149"/>
      <c r="M11" s="149"/>
      <c r="N11" s="149"/>
      <c r="O11" s="150"/>
      <c r="P11" s="6" t="str">
        <f t="shared" si="7"/>
        <v xml:space="preserve"> </v>
      </c>
      <c r="Q11">
        <f t="shared" si="8"/>
        <v>0</v>
      </c>
      <c r="R11">
        <f t="shared" si="9"/>
        <v>0</v>
      </c>
      <c r="S11" s="4" t="str">
        <f t="shared" si="10"/>
        <v xml:space="preserve"> </v>
      </c>
      <c r="T11" s="4" t="str">
        <f t="shared" si="11"/>
        <v xml:space="preserve"> </v>
      </c>
      <c r="U11" t="str">
        <f t="shared" si="12"/>
        <v/>
      </c>
      <c r="V11" s="20">
        <f t="shared" si="13"/>
        <v>0</v>
      </c>
    </row>
    <row r="12" spans="1:22">
      <c r="A12" s="148"/>
      <c r="B12" s="154"/>
      <c r="C12" s="149"/>
      <c r="D12" s="150"/>
      <c r="E12" s="150"/>
      <c r="F12" s="150"/>
      <c r="G12" s="150"/>
      <c r="H12" s="150"/>
      <c r="I12" s="154"/>
      <c r="J12" s="154"/>
      <c r="K12" s="154"/>
      <c r="L12" s="149"/>
      <c r="M12" s="149"/>
      <c r="N12" s="149"/>
      <c r="O12" s="150"/>
      <c r="P12" s="6" t="str">
        <f t="shared" si="7"/>
        <v xml:space="preserve"> </v>
      </c>
      <c r="Q12">
        <f t="shared" si="8"/>
        <v>0</v>
      </c>
      <c r="R12">
        <f t="shared" si="9"/>
        <v>0</v>
      </c>
      <c r="S12" s="4" t="str">
        <f t="shared" si="10"/>
        <v xml:space="preserve"> </v>
      </c>
      <c r="T12" s="4" t="str">
        <f t="shared" si="11"/>
        <v xml:space="preserve"> </v>
      </c>
      <c r="U12" t="str">
        <f t="shared" si="12"/>
        <v/>
      </c>
      <c r="V12" s="20">
        <f t="shared" si="13"/>
        <v>0</v>
      </c>
    </row>
    <row r="13" spans="1:22">
      <c r="A13" s="148"/>
      <c r="B13" s="154"/>
      <c r="C13" s="149"/>
      <c r="D13" s="150"/>
      <c r="E13" s="150"/>
      <c r="F13" s="150"/>
      <c r="G13" s="150"/>
      <c r="H13" s="150"/>
      <c r="I13" s="154"/>
      <c r="J13" s="154"/>
      <c r="K13" s="154"/>
      <c r="L13" s="149"/>
      <c r="M13" s="149"/>
      <c r="N13" s="149"/>
      <c r="O13" s="150"/>
      <c r="P13" s="6" t="str">
        <f t="shared" si="7"/>
        <v xml:space="preserve"> </v>
      </c>
      <c r="Q13">
        <f t="shared" si="8"/>
        <v>0</v>
      </c>
      <c r="R13">
        <f t="shared" si="9"/>
        <v>0</v>
      </c>
      <c r="S13" s="4" t="str">
        <f t="shared" si="10"/>
        <v xml:space="preserve"> </v>
      </c>
      <c r="T13" s="4" t="str">
        <f t="shared" si="11"/>
        <v xml:space="preserve"> </v>
      </c>
      <c r="U13" t="str">
        <f t="shared" si="12"/>
        <v/>
      </c>
      <c r="V13" s="20">
        <f t="shared" si="13"/>
        <v>0</v>
      </c>
    </row>
    <row r="14" spans="1:22">
      <c r="A14" s="148"/>
      <c r="B14" s="154"/>
      <c r="C14" s="149"/>
      <c r="D14" s="150"/>
      <c r="E14" s="150"/>
      <c r="F14" s="150"/>
      <c r="G14" s="150"/>
      <c r="H14" s="150"/>
      <c r="I14" s="154"/>
      <c r="J14" s="154"/>
      <c r="K14" s="154"/>
      <c r="L14" s="149"/>
      <c r="M14" s="149"/>
      <c r="N14" s="149"/>
      <c r="O14" s="150"/>
      <c r="P14" s="6" t="str">
        <f t="shared" si="7"/>
        <v xml:space="preserve"> </v>
      </c>
      <c r="Q14">
        <f t="shared" si="8"/>
        <v>0</v>
      </c>
      <c r="R14">
        <f t="shared" si="9"/>
        <v>0</v>
      </c>
      <c r="S14" s="4" t="str">
        <f t="shared" si="10"/>
        <v xml:space="preserve"> </v>
      </c>
      <c r="T14" s="4" t="str">
        <f t="shared" si="11"/>
        <v xml:space="preserve"> </v>
      </c>
      <c r="U14" t="str">
        <f t="shared" si="12"/>
        <v/>
      </c>
      <c r="V14" s="20">
        <f t="shared" si="13"/>
        <v>0</v>
      </c>
    </row>
    <row r="15" spans="1:22">
      <c r="A15" s="148"/>
      <c r="B15" s="154"/>
      <c r="C15" s="149"/>
      <c r="D15" s="150"/>
      <c r="E15" s="150"/>
      <c r="F15" s="150"/>
      <c r="G15" s="150"/>
      <c r="H15" s="150"/>
      <c r="I15" s="154"/>
      <c r="J15" s="154"/>
      <c r="K15" s="154"/>
      <c r="L15" s="149"/>
      <c r="M15" s="149"/>
      <c r="N15" s="149"/>
      <c r="O15" s="150"/>
      <c r="P15" s="6" t="str">
        <f t="shared" si="7"/>
        <v xml:space="preserve"> </v>
      </c>
      <c r="Q15">
        <f t="shared" si="8"/>
        <v>0</v>
      </c>
      <c r="R15">
        <f t="shared" si="9"/>
        <v>0</v>
      </c>
      <c r="S15" s="4" t="str">
        <f t="shared" si="10"/>
        <v xml:space="preserve"> </v>
      </c>
      <c r="T15" s="4" t="str">
        <f t="shared" si="11"/>
        <v xml:space="preserve"> </v>
      </c>
      <c r="U15" t="str">
        <f t="shared" si="12"/>
        <v/>
      </c>
      <c r="V15" s="20">
        <f t="shared" si="13"/>
        <v>0</v>
      </c>
    </row>
    <row r="16" spans="1:22">
      <c r="A16" s="148"/>
      <c r="B16" s="154"/>
      <c r="C16" s="149"/>
      <c r="D16" s="150"/>
      <c r="E16" s="150"/>
      <c r="F16" s="150"/>
      <c r="G16" s="150"/>
      <c r="H16" s="150"/>
      <c r="I16" s="154"/>
      <c r="J16" s="154"/>
      <c r="K16" s="154"/>
      <c r="L16" s="149"/>
      <c r="M16" s="149"/>
      <c r="N16" s="149"/>
      <c r="O16" s="150"/>
      <c r="P16" s="6" t="str">
        <f t="shared" si="7"/>
        <v xml:space="preserve"> </v>
      </c>
      <c r="Q16">
        <f t="shared" si="8"/>
        <v>0</v>
      </c>
      <c r="R16">
        <f t="shared" si="9"/>
        <v>0</v>
      </c>
      <c r="S16" s="4" t="str">
        <f t="shared" si="10"/>
        <v xml:space="preserve"> </v>
      </c>
      <c r="T16" s="4" t="str">
        <f t="shared" si="11"/>
        <v xml:space="preserve"> </v>
      </c>
      <c r="U16" t="str">
        <f t="shared" si="12"/>
        <v/>
      </c>
      <c r="V16" s="20">
        <f t="shared" si="13"/>
        <v>0</v>
      </c>
    </row>
    <row r="17" spans="1:22">
      <c r="A17" s="148"/>
      <c r="B17" s="154"/>
      <c r="C17" s="149"/>
      <c r="D17" s="150"/>
      <c r="E17" s="150"/>
      <c r="F17" s="150"/>
      <c r="G17" s="150"/>
      <c r="H17" s="150"/>
      <c r="I17" s="154"/>
      <c r="J17" s="154"/>
      <c r="K17" s="154"/>
      <c r="L17" s="149"/>
      <c r="M17" s="149"/>
      <c r="N17" s="149"/>
      <c r="O17" s="150"/>
      <c r="P17" s="6" t="str">
        <f t="shared" si="7"/>
        <v xml:space="preserve"> </v>
      </c>
      <c r="Q17">
        <f t="shared" si="8"/>
        <v>0</v>
      </c>
      <c r="R17">
        <f t="shared" si="9"/>
        <v>0</v>
      </c>
      <c r="S17" s="4" t="str">
        <f t="shared" si="10"/>
        <v xml:space="preserve"> </v>
      </c>
      <c r="T17" s="4" t="str">
        <f t="shared" si="11"/>
        <v xml:space="preserve"> </v>
      </c>
      <c r="U17" t="str">
        <f t="shared" si="12"/>
        <v/>
      </c>
      <c r="V17" s="20">
        <f t="shared" si="13"/>
        <v>0</v>
      </c>
    </row>
    <row r="18" spans="1:22">
      <c r="A18" s="148"/>
      <c r="B18" s="154"/>
      <c r="C18" s="149"/>
      <c r="D18" s="150"/>
      <c r="E18" s="150"/>
      <c r="F18" s="150"/>
      <c r="G18" s="150"/>
      <c r="H18" s="150"/>
      <c r="I18" s="154"/>
      <c r="J18" s="154"/>
      <c r="K18" s="154"/>
      <c r="L18" s="149"/>
      <c r="M18" s="149"/>
      <c r="N18" s="149"/>
      <c r="O18" s="150"/>
      <c r="P18" s="6" t="str">
        <f t="shared" si="7"/>
        <v xml:space="preserve"> </v>
      </c>
      <c r="Q18">
        <f t="shared" si="8"/>
        <v>0</v>
      </c>
      <c r="R18">
        <f t="shared" si="9"/>
        <v>0</v>
      </c>
      <c r="S18" s="4" t="str">
        <f t="shared" si="10"/>
        <v xml:space="preserve"> </v>
      </c>
      <c r="T18" s="4" t="str">
        <f t="shared" si="11"/>
        <v xml:space="preserve"> </v>
      </c>
      <c r="U18" t="str">
        <f t="shared" si="12"/>
        <v/>
      </c>
      <c r="V18" s="20">
        <f t="shared" si="13"/>
        <v>0</v>
      </c>
    </row>
    <row r="19" spans="1:22">
      <c r="A19" s="148"/>
      <c r="B19" s="154"/>
      <c r="C19" s="149"/>
      <c r="D19" s="150"/>
      <c r="E19" s="150"/>
      <c r="F19" s="150"/>
      <c r="G19" s="150"/>
      <c r="H19" s="150"/>
      <c r="I19" s="154"/>
      <c r="J19" s="154"/>
      <c r="K19" s="154"/>
      <c r="L19" s="149"/>
      <c r="M19" s="149"/>
      <c r="N19" s="149"/>
      <c r="O19" s="150"/>
      <c r="P19" s="6" t="str">
        <f t="shared" si="7"/>
        <v xml:space="preserve"> </v>
      </c>
      <c r="Q19">
        <f t="shared" si="8"/>
        <v>0</v>
      </c>
      <c r="R19">
        <f t="shared" si="9"/>
        <v>0</v>
      </c>
      <c r="S19" s="4" t="str">
        <f t="shared" si="10"/>
        <v xml:space="preserve"> </v>
      </c>
      <c r="T19" s="4" t="str">
        <f t="shared" si="11"/>
        <v xml:space="preserve"> </v>
      </c>
      <c r="U19" t="str">
        <f t="shared" si="12"/>
        <v/>
      </c>
      <c r="V19" s="20">
        <f t="shared" si="13"/>
        <v>0</v>
      </c>
    </row>
    <row r="20" spans="1:22">
      <c r="A20" s="148"/>
      <c r="B20" s="154"/>
      <c r="C20" s="149"/>
      <c r="D20" s="150"/>
      <c r="E20" s="150"/>
      <c r="F20" s="150"/>
      <c r="G20" s="150"/>
      <c r="H20" s="150"/>
      <c r="I20" s="154"/>
      <c r="J20" s="154"/>
      <c r="K20" s="154"/>
      <c r="L20" s="149"/>
      <c r="M20" s="149"/>
      <c r="N20" s="149"/>
      <c r="O20" s="150"/>
      <c r="P20" s="6" t="str">
        <f t="shared" si="7"/>
        <v xml:space="preserve"> </v>
      </c>
      <c r="Q20">
        <f t="shared" si="8"/>
        <v>0</v>
      </c>
      <c r="R20">
        <f t="shared" si="9"/>
        <v>0</v>
      </c>
      <c r="S20" s="4" t="str">
        <f t="shared" si="10"/>
        <v xml:space="preserve"> </v>
      </c>
      <c r="T20" s="4" t="str">
        <f t="shared" si="11"/>
        <v xml:space="preserve"> </v>
      </c>
      <c r="U20" t="str">
        <f t="shared" si="12"/>
        <v/>
      </c>
      <c r="V20" s="20">
        <f t="shared" si="13"/>
        <v>0</v>
      </c>
    </row>
    <row r="21" spans="1:22">
      <c r="A21" s="148"/>
      <c r="B21" s="154"/>
      <c r="C21" s="149"/>
      <c r="D21" s="150"/>
      <c r="E21" s="150"/>
      <c r="F21" s="150"/>
      <c r="G21" s="150"/>
      <c r="H21" s="150"/>
      <c r="I21" s="154"/>
      <c r="J21" s="154"/>
      <c r="K21" s="154"/>
      <c r="L21" s="149"/>
      <c r="M21" s="149"/>
      <c r="N21" s="149"/>
      <c r="O21" s="150"/>
      <c r="P21" s="6" t="str">
        <f t="shared" si="7"/>
        <v xml:space="preserve"> </v>
      </c>
      <c r="Q21">
        <f t="shared" si="8"/>
        <v>0</v>
      </c>
      <c r="R21">
        <f t="shared" si="9"/>
        <v>0</v>
      </c>
      <c r="S21" s="4" t="str">
        <f t="shared" si="10"/>
        <v xml:space="preserve"> </v>
      </c>
      <c r="T21" s="4" t="str">
        <f t="shared" si="11"/>
        <v xml:space="preserve"> </v>
      </c>
      <c r="U21" t="str">
        <f t="shared" si="12"/>
        <v/>
      </c>
      <c r="V21" s="20">
        <f t="shared" si="13"/>
        <v>0</v>
      </c>
    </row>
    <row r="22" spans="1:22">
      <c r="A22" s="148"/>
      <c r="B22" s="154"/>
      <c r="C22" s="149"/>
      <c r="D22" s="150"/>
      <c r="E22" s="150"/>
      <c r="F22" s="150"/>
      <c r="G22" s="150"/>
      <c r="H22" s="150"/>
      <c r="I22" s="154"/>
      <c r="J22" s="154"/>
      <c r="K22" s="154"/>
      <c r="L22" s="149"/>
      <c r="M22" s="149"/>
      <c r="N22" s="149"/>
      <c r="O22" s="150"/>
      <c r="P22" s="6" t="str">
        <f t="shared" si="7"/>
        <v xml:space="preserve"> </v>
      </c>
      <c r="Q22">
        <f t="shared" si="8"/>
        <v>0</v>
      </c>
      <c r="R22">
        <f t="shared" si="9"/>
        <v>0</v>
      </c>
      <c r="S22" s="4" t="str">
        <f t="shared" si="10"/>
        <v xml:space="preserve"> </v>
      </c>
      <c r="T22" s="4" t="str">
        <f t="shared" si="11"/>
        <v xml:space="preserve"> </v>
      </c>
      <c r="U22" t="str">
        <f t="shared" si="12"/>
        <v/>
      </c>
      <c r="V22" s="20">
        <f t="shared" si="13"/>
        <v>0</v>
      </c>
    </row>
    <row r="23" spans="1:22">
      <c r="A23" s="148"/>
      <c r="B23" s="154"/>
      <c r="C23" s="149"/>
      <c r="D23" s="150"/>
      <c r="E23" s="150"/>
      <c r="F23" s="150"/>
      <c r="G23" s="150"/>
      <c r="H23" s="150"/>
      <c r="I23" s="154"/>
      <c r="J23" s="154"/>
      <c r="K23" s="154"/>
      <c r="L23" s="149"/>
      <c r="M23" s="149"/>
      <c r="N23" s="149"/>
      <c r="O23" s="150"/>
      <c r="P23" s="6" t="str">
        <f t="shared" si="7"/>
        <v xml:space="preserve"> </v>
      </c>
      <c r="Q23">
        <f t="shared" si="8"/>
        <v>0</v>
      </c>
      <c r="R23">
        <f t="shared" si="9"/>
        <v>0</v>
      </c>
      <c r="S23" s="4" t="str">
        <f t="shared" si="10"/>
        <v xml:space="preserve"> </v>
      </c>
      <c r="T23" s="4" t="str">
        <f t="shared" si="11"/>
        <v xml:space="preserve"> </v>
      </c>
      <c r="U23" t="str">
        <f t="shared" si="12"/>
        <v/>
      </c>
      <c r="V23" s="20">
        <f t="shared" si="13"/>
        <v>0</v>
      </c>
    </row>
    <row r="24" spans="1:22">
      <c r="A24" s="148"/>
      <c r="B24" s="154"/>
      <c r="C24" s="149"/>
      <c r="D24" s="150"/>
      <c r="E24" s="150"/>
      <c r="F24" s="150"/>
      <c r="G24" s="150"/>
      <c r="H24" s="150"/>
      <c r="I24" s="154"/>
      <c r="J24" s="154"/>
      <c r="K24" s="154"/>
      <c r="L24" s="149"/>
      <c r="M24" s="149"/>
      <c r="N24" s="149"/>
      <c r="O24" s="150"/>
      <c r="P24" s="6" t="str">
        <f t="shared" si="7"/>
        <v xml:space="preserve"> </v>
      </c>
      <c r="Q24">
        <f t="shared" si="8"/>
        <v>0</v>
      </c>
      <c r="R24">
        <f t="shared" si="9"/>
        <v>0</v>
      </c>
      <c r="S24" s="4" t="str">
        <f t="shared" si="10"/>
        <v xml:space="preserve"> </v>
      </c>
      <c r="T24" s="4" t="str">
        <f t="shared" si="11"/>
        <v xml:space="preserve"> </v>
      </c>
      <c r="U24" t="str">
        <f t="shared" si="12"/>
        <v/>
      </c>
      <c r="V24" s="20">
        <f t="shared" si="13"/>
        <v>0</v>
      </c>
    </row>
    <row r="25" spans="1:22">
      <c r="A25" s="148"/>
      <c r="B25" s="154"/>
      <c r="C25" s="149"/>
      <c r="D25" s="150"/>
      <c r="E25" s="150"/>
      <c r="F25" s="150"/>
      <c r="G25" s="150"/>
      <c r="H25" s="150"/>
      <c r="I25" s="154"/>
      <c r="J25" s="154"/>
      <c r="K25" s="154"/>
      <c r="L25" s="149"/>
      <c r="M25" s="149"/>
      <c r="N25" s="149"/>
      <c r="O25" s="150"/>
      <c r="P25" s="6" t="str">
        <f t="shared" si="7"/>
        <v xml:space="preserve"> </v>
      </c>
      <c r="Q25">
        <f t="shared" si="8"/>
        <v>0</v>
      </c>
      <c r="R25">
        <f t="shared" si="9"/>
        <v>0</v>
      </c>
      <c r="S25" s="4" t="str">
        <f t="shared" si="10"/>
        <v xml:space="preserve"> </v>
      </c>
      <c r="T25" s="4" t="str">
        <f t="shared" si="11"/>
        <v xml:space="preserve"> </v>
      </c>
      <c r="U25" t="str">
        <f t="shared" si="12"/>
        <v/>
      </c>
      <c r="V25" s="20">
        <f t="shared" si="13"/>
        <v>0</v>
      </c>
    </row>
    <row r="26" spans="1:22">
      <c r="A26" s="148"/>
      <c r="B26" s="154"/>
      <c r="C26" s="149"/>
      <c r="D26" s="150"/>
      <c r="E26" s="150"/>
      <c r="F26" s="150"/>
      <c r="G26" s="150"/>
      <c r="H26" s="150"/>
      <c r="I26" s="154"/>
      <c r="J26" s="154"/>
      <c r="K26" s="154"/>
      <c r="L26" s="149"/>
      <c r="M26" s="149"/>
      <c r="N26" s="149"/>
      <c r="O26" s="150"/>
      <c r="P26" s="6" t="str">
        <f t="shared" si="7"/>
        <v xml:space="preserve"> </v>
      </c>
      <c r="Q26">
        <f t="shared" si="8"/>
        <v>0</v>
      </c>
      <c r="R26">
        <f t="shared" si="9"/>
        <v>0</v>
      </c>
      <c r="S26" s="4" t="str">
        <f t="shared" si="10"/>
        <v xml:space="preserve"> </v>
      </c>
      <c r="T26" s="4" t="str">
        <f t="shared" si="11"/>
        <v xml:space="preserve"> </v>
      </c>
      <c r="U26" t="str">
        <f t="shared" si="12"/>
        <v/>
      </c>
      <c r="V26" s="20">
        <f t="shared" si="13"/>
        <v>0</v>
      </c>
    </row>
    <row r="27" spans="1:22">
      <c r="A27" s="148"/>
      <c r="B27" s="154"/>
      <c r="C27" s="149"/>
      <c r="D27" s="150"/>
      <c r="E27" s="150"/>
      <c r="F27" s="150"/>
      <c r="G27" s="150"/>
      <c r="H27" s="150"/>
      <c r="I27" s="154"/>
      <c r="J27" s="154"/>
      <c r="K27" s="154"/>
      <c r="L27" s="149"/>
      <c r="M27" s="149"/>
      <c r="N27" s="149"/>
      <c r="O27" s="150"/>
      <c r="P27" s="6" t="str">
        <f t="shared" si="7"/>
        <v xml:space="preserve"> </v>
      </c>
      <c r="Q27">
        <f t="shared" si="8"/>
        <v>0</v>
      </c>
      <c r="R27">
        <f t="shared" si="9"/>
        <v>0</v>
      </c>
      <c r="S27" s="4" t="str">
        <f t="shared" si="10"/>
        <v xml:space="preserve"> </v>
      </c>
      <c r="T27" s="4" t="str">
        <f t="shared" si="11"/>
        <v xml:space="preserve"> </v>
      </c>
      <c r="U27" t="str">
        <f t="shared" si="12"/>
        <v/>
      </c>
      <c r="V27" s="20">
        <f t="shared" si="13"/>
        <v>0</v>
      </c>
    </row>
    <row r="28" spans="1:22">
      <c r="A28" s="148"/>
      <c r="B28" s="154"/>
      <c r="C28" s="149"/>
      <c r="D28" s="150"/>
      <c r="E28" s="150"/>
      <c r="F28" s="150"/>
      <c r="G28" s="150"/>
      <c r="H28" s="150"/>
      <c r="I28" s="154"/>
      <c r="J28" s="154"/>
      <c r="K28" s="154"/>
      <c r="L28" s="149"/>
      <c r="M28" s="149"/>
      <c r="N28" s="149"/>
      <c r="O28" s="150"/>
      <c r="P28" s="6" t="str">
        <f t="shared" si="7"/>
        <v xml:space="preserve"> </v>
      </c>
      <c r="Q28">
        <f t="shared" si="8"/>
        <v>0</v>
      </c>
      <c r="R28">
        <f t="shared" si="9"/>
        <v>0</v>
      </c>
      <c r="S28" s="4" t="str">
        <f t="shared" si="10"/>
        <v xml:space="preserve"> </v>
      </c>
      <c r="T28" s="4" t="str">
        <f t="shared" si="11"/>
        <v xml:space="preserve"> </v>
      </c>
      <c r="U28" t="str">
        <f t="shared" si="12"/>
        <v/>
      </c>
      <c r="V28" s="20">
        <f t="shared" si="13"/>
        <v>0</v>
      </c>
    </row>
    <row r="29" spans="1:22">
      <c r="A29" s="148"/>
      <c r="B29" s="154"/>
      <c r="C29" s="149"/>
      <c r="D29" s="150"/>
      <c r="E29" s="150"/>
      <c r="F29" s="150"/>
      <c r="G29" s="150"/>
      <c r="H29" s="150"/>
      <c r="I29" s="154"/>
      <c r="J29" s="154"/>
      <c r="K29" s="154"/>
      <c r="L29" s="149"/>
      <c r="M29" s="149"/>
      <c r="N29" s="149"/>
      <c r="O29" s="150"/>
      <c r="P29" s="6" t="str">
        <f t="shared" si="7"/>
        <v xml:space="preserve"> </v>
      </c>
      <c r="Q29">
        <f t="shared" si="8"/>
        <v>0</v>
      </c>
      <c r="R29">
        <f t="shared" si="9"/>
        <v>0</v>
      </c>
      <c r="S29" s="4" t="str">
        <f t="shared" si="10"/>
        <v xml:space="preserve"> </v>
      </c>
      <c r="T29" s="4" t="str">
        <f t="shared" si="11"/>
        <v xml:space="preserve"> </v>
      </c>
      <c r="U29" t="str">
        <f t="shared" si="12"/>
        <v/>
      </c>
      <c r="V29" s="20">
        <f t="shared" si="13"/>
        <v>0</v>
      </c>
    </row>
    <row r="30" spans="1:22">
      <c r="A30" s="148"/>
      <c r="B30" s="154"/>
      <c r="C30" s="149"/>
      <c r="D30" s="150"/>
      <c r="E30" s="150"/>
      <c r="F30" s="150"/>
      <c r="G30" s="150"/>
      <c r="H30" s="150"/>
      <c r="I30" s="154"/>
      <c r="J30" s="154"/>
      <c r="K30" s="154"/>
      <c r="L30" s="149"/>
      <c r="M30" s="149"/>
      <c r="N30" s="149"/>
      <c r="O30" s="150"/>
      <c r="P30" s="6" t="str">
        <f t="shared" si="7"/>
        <v xml:space="preserve"> </v>
      </c>
      <c r="Q30">
        <f t="shared" si="8"/>
        <v>0</v>
      </c>
      <c r="R30">
        <f t="shared" si="9"/>
        <v>0</v>
      </c>
      <c r="S30" s="4" t="str">
        <f t="shared" si="10"/>
        <v xml:space="preserve"> </v>
      </c>
      <c r="T30" s="4" t="str">
        <f t="shared" si="11"/>
        <v xml:space="preserve"> </v>
      </c>
      <c r="U30" t="str">
        <f t="shared" si="12"/>
        <v/>
      </c>
      <c r="V30" s="20">
        <f t="shared" si="13"/>
        <v>0</v>
      </c>
    </row>
    <row r="31" spans="1:22">
      <c r="A31" s="148"/>
      <c r="B31" s="154"/>
      <c r="C31" s="149"/>
      <c r="D31" s="150"/>
      <c r="E31" s="150"/>
      <c r="F31" s="150"/>
      <c r="G31" s="150"/>
      <c r="H31" s="150"/>
      <c r="I31" s="154"/>
      <c r="J31" s="154"/>
      <c r="K31" s="154"/>
      <c r="L31" s="149"/>
      <c r="M31" s="149"/>
      <c r="N31" s="149"/>
      <c r="O31" s="150"/>
      <c r="P31" s="6" t="str">
        <f t="shared" si="7"/>
        <v xml:space="preserve"> </v>
      </c>
      <c r="Q31">
        <f t="shared" si="8"/>
        <v>0</v>
      </c>
      <c r="R31">
        <f t="shared" si="9"/>
        <v>0</v>
      </c>
      <c r="S31" s="4" t="str">
        <f t="shared" si="10"/>
        <v xml:space="preserve"> </v>
      </c>
      <c r="T31" s="4" t="str">
        <f t="shared" si="11"/>
        <v xml:space="preserve"> </v>
      </c>
      <c r="U31" t="str">
        <f t="shared" si="12"/>
        <v/>
      </c>
      <c r="V31" s="20">
        <f t="shared" si="13"/>
        <v>0</v>
      </c>
    </row>
    <row r="32" spans="1:22">
      <c r="A32" s="148"/>
      <c r="B32" s="154"/>
      <c r="C32" s="149"/>
      <c r="D32" s="150"/>
      <c r="E32" s="150"/>
      <c r="F32" s="150"/>
      <c r="G32" s="150"/>
      <c r="H32" s="150"/>
      <c r="I32" s="154"/>
      <c r="J32" s="154"/>
      <c r="K32" s="154"/>
      <c r="L32" s="149"/>
      <c r="M32" s="149"/>
      <c r="N32" s="149"/>
      <c r="O32" s="150"/>
      <c r="P32" s="6" t="str">
        <f t="shared" si="7"/>
        <v xml:space="preserve"> </v>
      </c>
      <c r="Q32">
        <f t="shared" si="8"/>
        <v>0</v>
      </c>
      <c r="R32">
        <f t="shared" si="9"/>
        <v>0</v>
      </c>
      <c r="S32" s="4" t="str">
        <f t="shared" si="10"/>
        <v xml:space="preserve"> </v>
      </c>
      <c r="T32" s="4" t="str">
        <f t="shared" si="11"/>
        <v xml:space="preserve"> </v>
      </c>
      <c r="U32" t="str">
        <f t="shared" si="12"/>
        <v/>
      </c>
      <c r="V32" s="20">
        <f t="shared" si="13"/>
        <v>0</v>
      </c>
    </row>
    <row r="33" spans="1:22">
      <c r="A33" s="148"/>
      <c r="B33" s="154"/>
      <c r="C33" s="149"/>
      <c r="D33" s="150"/>
      <c r="E33" s="150"/>
      <c r="F33" s="150"/>
      <c r="G33" s="150"/>
      <c r="H33" s="150"/>
      <c r="I33" s="154"/>
      <c r="J33" s="154"/>
      <c r="K33" s="154"/>
      <c r="L33" s="149"/>
      <c r="M33" s="149"/>
      <c r="N33" s="149"/>
      <c r="O33" s="150"/>
      <c r="P33" s="6" t="str">
        <f t="shared" si="7"/>
        <v xml:space="preserve"> </v>
      </c>
      <c r="Q33">
        <f t="shared" si="8"/>
        <v>0</v>
      </c>
      <c r="R33">
        <f t="shared" si="9"/>
        <v>0</v>
      </c>
      <c r="S33" s="4" t="str">
        <f t="shared" si="10"/>
        <v xml:space="preserve"> </v>
      </c>
      <c r="T33" s="4" t="str">
        <f t="shared" si="11"/>
        <v xml:space="preserve"> </v>
      </c>
      <c r="U33" t="str">
        <f t="shared" si="12"/>
        <v/>
      </c>
      <c r="V33" s="20">
        <f t="shared" si="13"/>
        <v>0</v>
      </c>
    </row>
    <row r="34" spans="1:22">
      <c r="A34" s="148"/>
      <c r="B34" s="154"/>
      <c r="C34" s="149"/>
      <c r="D34" s="150"/>
      <c r="E34" s="150"/>
      <c r="F34" s="150"/>
      <c r="G34" s="150"/>
      <c r="H34" s="150"/>
      <c r="I34" s="154"/>
      <c r="J34" s="154"/>
      <c r="K34" s="154"/>
      <c r="L34" s="149"/>
      <c r="M34" s="149"/>
      <c r="N34" s="149"/>
      <c r="O34" s="150"/>
      <c r="P34" s="6" t="str">
        <f t="shared" si="7"/>
        <v xml:space="preserve"> </v>
      </c>
      <c r="Q34">
        <f t="shared" si="8"/>
        <v>0</v>
      </c>
      <c r="R34">
        <f t="shared" si="9"/>
        <v>0</v>
      </c>
      <c r="S34" s="4" t="str">
        <f t="shared" si="10"/>
        <v xml:space="preserve"> </v>
      </c>
      <c r="T34" s="4" t="str">
        <f t="shared" si="11"/>
        <v xml:space="preserve"> </v>
      </c>
      <c r="U34" t="str">
        <f t="shared" si="12"/>
        <v/>
      </c>
      <c r="V34" s="20">
        <f t="shared" si="13"/>
        <v>0</v>
      </c>
    </row>
    <row r="35" spans="1:22">
      <c r="A35" s="148"/>
      <c r="B35" s="154"/>
      <c r="C35" s="149"/>
      <c r="D35" s="150"/>
      <c r="E35" s="150"/>
      <c r="F35" s="150"/>
      <c r="G35" s="150"/>
      <c r="H35" s="150"/>
      <c r="I35" s="154"/>
      <c r="J35" s="154"/>
      <c r="K35" s="154"/>
      <c r="L35" s="149"/>
      <c r="M35" s="149"/>
      <c r="N35" s="149"/>
      <c r="O35" s="150"/>
      <c r="P35" s="6" t="str">
        <f t="shared" si="7"/>
        <v xml:space="preserve"> </v>
      </c>
      <c r="Q35">
        <f t="shared" si="8"/>
        <v>0</v>
      </c>
      <c r="R35">
        <f t="shared" si="9"/>
        <v>0</v>
      </c>
      <c r="S35" s="4" t="str">
        <f t="shared" si="10"/>
        <v xml:space="preserve"> </v>
      </c>
      <c r="T35" s="4" t="str">
        <f t="shared" si="11"/>
        <v xml:space="preserve"> </v>
      </c>
      <c r="U35" t="str">
        <f t="shared" si="12"/>
        <v/>
      </c>
      <c r="V35" s="20">
        <f t="shared" si="13"/>
        <v>0</v>
      </c>
    </row>
    <row r="36" spans="1:22">
      <c r="A36" s="148"/>
      <c r="B36" s="154"/>
      <c r="C36" s="149"/>
      <c r="D36" s="150"/>
      <c r="E36" s="150"/>
      <c r="F36" s="150"/>
      <c r="G36" s="150"/>
      <c r="H36" s="150"/>
      <c r="I36" s="154"/>
      <c r="J36" s="154"/>
      <c r="K36" s="154"/>
      <c r="L36" s="149"/>
      <c r="M36" s="149"/>
      <c r="N36" s="149"/>
      <c r="O36" s="150"/>
      <c r="P36" s="6" t="str">
        <f t="shared" si="7"/>
        <v xml:space="preserve"> </v>
      </c>
      <c r="Q36">
        <f t="shared" si="8"/>
        <v>0</v>
      </c>
      <c r="R36">
        <f t="shared" si="9"/>
        <v>0</v>
      </c>
      <c r="S36" s="4" t="str">
        <f t="shared" si="10"/>
        <v xml:space="preserve"> </v>
      </c>
      <c r="T36" s="4" t="str">
        <f t="shared" si="11"/>
        <v xml:space="preserve"> </v>
      </c>
      <c r="U36" t="str">
        <f t="shared" si="12"/>
        <v/>
      </c>
      <c r="V36" s="20">
        <f t="shared" si="13"/>
        <v>0</v>
      </c>
    </row>
    <row r="37" spans="1:22">
      <c r="A37" s="148"/>
      <c r="B37" s="154"/>
      <c r="C37" s="149"/>
      <c r="D37" s="150"/>
      <c r="E37" s="150"/>
      <c r="F37" s="150"/>
      <c r="G37" s="150"/>
      <c r="H37" s="150"/>
      <c r="I37" s="154"/>
      <c r="J37" s="154"/>
      <c r="K37" s="154"/>
      <c r="L37" s="149"/>
      <c r="M37" s="149"/>
      <c r="N37" s="149"/>
      <c r="O37" s="150"/>
      <c r="P37" s="6" t="str">
        <f t="shared" si="7"/>
        <v xml:space="preserve"> </v>
      </c>
      <c r="Q37">
        <f t="shared" si="8"/>
        <v>0</v>
      </c>
      <c r="R37">
        <f t="shared" si="9"/>
        <v>0</v>
      </c>
      <c r="S37" s="4" t="str">
        <f t="shared" si="10"/>
        <v xml:space="preserve"> </v>
      </c>
      <c r="T37" s="4" t="str">
        <f t="shared" si="11"/>
        <v xml:space="preserve"> </v>
      </c>
      <c r="U37" t="str">
        <f t="shared" si="12"/>
        <v/>
      </c>
      <c r="V37" s="20">
        <f t="shared" si="13"/>
        <v>0</v>
      </c>
    </row>
    <row r="38" spans="1:22">
      <c r="A38" s="148"/>
      <c r="B38" s="154"/>
      <c r="C38" s="149"/>
      <c r="D38" s="150"/>
      <c r="E38" s="150"/>
      <c r="F38" s="150"/>
      <c r="G38" s="150"/>
      <c r="H38" s="150"/>
      <c r="I38" s="154"/>
      <c r="J38" s="154"/>
      <c r="K38" s="154"/>
      <c r="L38" s="149"/>
      <c r="M38" s="149"/>
      <c r="N38" s="149"/>
      <c r="O38" s="150"/>
      <c r="P38" s="6" t="str">
        <f t="shared" si="7"/>
        <v xml:space="preserve"> </v>
      </c>
      <c r="Q38">
        <f t="shared" si="8"/>
        <v>0</v>
      </c>
      <c r="R38">
        <f t="shared" si="9"/>
        <v>0</v>
      </c>
      <c r="S38" s="4" t="str">
        <f t="shared" si="10"/>
        <v xml:space="preserve"> </v>
      </c>
      <c r="T38" s="4" t="str">
        <f t="shared" si="11"/>
        <v xml:space="preserve"> </v>
      </c>
      <c r="U38" t="str">
        <f t="shared" si="12"/>
        <v/>
      </c>
      <c r="V38" s="20">
        <f t="shared" si="13"/>
        <v>0</v>
      </c>
    </row>
    <row r="39" spans="1:22">
      <c r="A39" s="148"/>
      <c r="B39" s="154"/>
      <c r="C39" s="149"/>
      <c r="D39" s="150"/>
      <c r="E39" s="150"/>
      <c r="F39" s="150"/>
      <c r="G39" s="150"/>
      <c r="H39" s="150"/>
      <c r="I39" s="154"/>
      <c r="J39" s="154"/>
      <c r="K39" s="154"/>
      <c r="L39" s="149"/>
      <c r="M39" s="149"/>
      <c r="N39" s="149"/>
      <c r="O39" s="150"/>
      <c r="P39" s="6" t="str">
        <f t="shared" si="7"/>
        <v xml:space="preserve"> </v>
      </c>
      <c r="Q39">
        <f t="shared" si="8"/>
        <v>0</v>
      </c>
      <c r="R39">
        <f t="shared" si="9"/>
        <v>0</v>
      </c>
      <c r="S39" s="4" t="str">
        <f t="shared" si="10"/>
        <v xml:space="preserve"> </v>
      </c>
      <c r="T39" s="4" t="str">
        <f t="shared" si="11"/>
        <v xml:space="preserve"> </v>
      </c>
      <c r="U39" t="str">
        <f t="shared" si="12"/>
        <v/>
      </c>
      <c r="V39" s="20">
        <f t="shared" si="13"/>
        <v>0</v>
      </c>
    </row>
    <row r="40" spans="1:22">
      <c r="A40" s="148"/>
      <c r="B40" s="154"/>
      <c r="C40" s="149"/>
      <c r="D40" s="150"/>
      <c r="E40" s="150"/>
      <c r="F40" s="150"/>
      <c r="G40" s="150"/>
      <c r="H40" s="150"/>
      <c r="I40" s="154"/>
      <c r="J40" s="154"/>
      <c r="K40" s="154"/>
      <c r="L40" s="149"/>
      <c r="M40" s="149"/>
      <c r="N40" s="149"/>
      <c r="O40" s="150"/>
      <c r="P40" s="6" t="str">
        <f t="shared" si="7"/>
        <v xml:space="preserve"> </v>
      </c>
      <c r="Q40">
        <f t="shared" si="8"/>
        <v>0</v>
      </c>
      <c r="R40">
        <f t="shared" si="9"/>
        <v>0</v>
      </c>
      <c r="S40" s="4" t="str">
        <f t="shared" si="10"/>
        <v xml:space="preserve"> </v>
      </c>
      <c r="T40" s="4" t="str">
        <f t="shared" si="11"/>
        <v xml:space="preserve"> </v>
      </c>
      <c r="U40" t="str">
        <f t="shared" si="12"/>
        <v/>
      </c>
      <c r="V40" s="20">
        <f t="shared" si="13"/>
        <v>0</v>
      </c>
    </row>
    <row r="41" spans="1:22">
      <c r="A41" s="148"/>
      <c r="B41" s="154"/>
      <c r="C41" s="149"/>
      <c r="D41" s="150"/>
      <c r="E41" s="150"/>
      <c r="F41" s="150"/>
      <c r="G41" s="150"/>
      <c r="H41" s="150"/>
      <c r="I41" s="154"/>
      <c r="J41" s="154"/>
      <c r="K41" s="154"/>
      <c r="L41" s="149"/>
      <c r="M41" s="149"/>
      <c r="N41" s="149"/>
      <c r="O41" s="150"/>
      <c r="P41" s="6" t="str">
        <f t="shared" si="7"/>
        <v xml:space="preserve"> </v>
      </c>
      <c r="Q41">
        <f t="shared" si="8"/>
        <v>0</v>
      </c>
      <c r="R41">
        <f t="shared" si="9"/>
        <v>0</v>
      </c>
      <c r="S41" s="4" t="str">
        <f t="shared" si="10"/>
        <v xml:space="preserve"> </v>
      </c>
      <c r="T41" s="4" t="str">
        <f t="shared" si="11"/>
        <v xml:space="preserve"> </v>
      </c>
      <c r="U41" t="str">
        <f t="shared" si="12"/>
        <v/>
      </c>
      <c r="V41" s="20">
        <f t="shared" si="13"/>
        <v>0</v>
      </c>
    </row>
    <row r="42" spans="1:22">
      <c r="A42" s="148"/>
      <c r="B42" s="154"/>
      <c r="C42" s="149"/>
      <c r="D42" s="150"/>
      <c r="E42" s="150"/>
      <c r="F42" s="150"/>
      <c r="G42" s="150"/>
      <c r="H42" s="150"/>
      <c r="I42" s="154"/>
      <c r="J42" s="154"/>
      <c r="K42" s="154"/>
      <c r="L42" s="149"/>
      <c r="M42" s="149"/>
      <c r="N42" s="149"/>
      <c r="O42" s="150"/>
      <c r="P42" s="6" t="str">
        <f t="shared" si="7"/>
        <v xml:space="preserve"> </v>
      </c>
      <c r="Q42">
        <f t="shared" si="8"/>
        <v>0</v>
      </c>
      <c r="R42">
        <f t="shared" si="9"/>
        <v>0</v>
      </c>
      <c r="S42" s="4" t="str">
        <f t="shared" si="10"/>
        <v xml:space="preserve"> </v>
      </c>
      <c r="T42" s="4" t="str">
        <f t="shared" si="11"/>
        <v xml:space="preserve"> </v>
      </c>
      <c r="U42" t="str">
        <f t="shared" si="12"/>
        <v/>
      </c>
      <c r="V42" s="20">
        <f t="shared" si="13"/>
        <v>0</v>
      </c>
    </row>
    <row r="43" spans="1:22">
      <c r="A43" s="148"/>
      <c r="B43" s="154"/>
      <c r="C43" s="149"/>
      <c r="D43" s="150"/>
      <c r="E43" s="150"/>
      <c r="F43" s="150"/>
      <c r="G43" s="150"/>
      <c r="H43" s="150"/>
      <c r="I43" s="154"/>
      <c r="J43" s="154"/>
      <c r="K43" s="154"/>
      <c r="L43" s="149"/>
      <c r="M43" s="149"/>
      <c r="N43" s="149"/>
      <c r="O43" s="150"/>
      <c r="P43" s="6" t="str">
        <f t="shared" si="7"/>
        <v xml:space="preserve"> </v>
      </c>
      <c r="Q43">
        <f t="shared" si="8"/>
        <v>0</v>
      </c>
      <c r="R43">
        <f t="shared" si="9"/>
        <v>0</v>
      </c>
      <c r="S43" s="4" t="str">
        <f t="shared" si="10"/>
        <v xml:space="preserve"> </v>
      </c>
      <c r="T43" s="4" t="str">
        <f t="shared" si="11"/>
        <v xml:space="preserve"> </v>
      </c>
      <c r="U43" t="str">
        <f t="shared" si="12"/>
        <v/>
      </c>
      <c r="V43" s="20">
        <f t="shared" si="13"/>
        <v>0</v>
      </c>
    </row>
    <row r="44" spans="1:22">
      <c r="A44" s="148"/>
      <c r="B44" s="154"/>
      <c r="C44" s="149"/>
      <c r="D44" s="150"/>
      <c r="E44" s="150"/>
      <c r="F44" s="150"/>
      <c r="G44" s="150"/>
      <c r="H44" s="150"/>
      <c r="I44" s="154"/>
      <c r="J44" s="154"/>
      <c r="K44" s="154"/>
      <c r="L44" s="149"/>
      <c r="M44" s="149"/>
      <c r="N44" s="149"/>
      <c r="O44" s="150"/>
      <c r="P44" s="6" t="str">
        <f t="shared" si="7"/>
        <v xml:space="preserve"> </v>
      </c>
      <c r="Q44">
        <f t="shared" si="8"/>
        <v>0</v>
      </c>
      <c r="R44">
        <f t="shared" si="9"/>
        <v>0</v>
      </c>
      <c r="S44" s="4" t="str">
        <f t="shared" si="10"/>
        <v xml:space="preserve"> </v>
      </c>
      <c r="T44" s="4" t="str">
        <f t="shared" si="11"/>
        <v xml:space="preserve"> </v>
      </c>
      <c r="U44" t="str">
        <f t="shared" si="12"/>
        <v/>
      </c>
      <c r="V44" s="20">
        <f t="shared" si="13"/>
        <v>0</v>
      </c>
    </row>
    <row r="45" spans="1:22">
      <c r="A45" s="148"/>
      <c r="B45" s="154"/>
      <c r="C45" s="149"/>
      <c r="D45" s="150"/>
      <c r="E45" s="150"/>
      <c r="F45" s="150"/>
      <c r="G45" s="150"/>
      <c r="H45" s="150"/>
      <c r="I45" s="154"/>
      <c r="J45" s="154"/>
      <c r="K45" s="154"/>
      <c r="L45" s="149"/>
      <c r="M45" s="149"/>
      <c r="N45" s="149"/>
      <c r="O45" s="150"/>
      <c r="P45" s="6" t="str">
        <f t="shared" si="7"/>
        <v xml:space="preserve"> </v>
      </c>
      <c r="Q45">
        <f t="shared" si="8"/>
        <v>0</v>
      </c>
      <c r="R45">
        <f t="shared" si="9"/>
        <v>0</v>
      </c>
      <c r="S45" s="4" t="str">
        <f t="shared" si="10"/>
        <v xml:space="preserve"> </v>
      </c>
      <c r="T45" s="4" t="str">
        <f t="shared" si="11"/>
        <v xml:space="preserve"> </v>
      </c>
      <c r="U45" t="str">
        <f t="shared" si="12"/>
        <v/>
      </c>
      <c r="V45" s="20">
        <f t="shared" si="13"/>
        <v>0</v>
      </c>
    </row>
    <row r="46" spans="1:22">
      <c r="A46" s="148"/>
      <c r="B46" s="154"/>
      <c r="C46" s="149"/>
      <c r="D46" s="150"/>
      <c r="E46" s="150"/>
      <c r="F46" s="150"/>
      <c r="G46" s="150"/>
      <c r="H46" s="150"/>
      <c r="I46" s="154"/>
      <c r="J46" s="154"/>
      <c r="K46" s="154"/>
      <c r="L46" s="149"/>
      <c r="M46" s="149"/>
      <c r="N46" s="149"/>
      <c r="O46" s="150"/>
      <c r="P46" s="6" t="str">
        <f t="shared" si="7"/>
        <v xml:space="preserve"> </v>
      </c>
      <c r="Q46">
        <f t="shared" si="8"/>
        <v>0</v>
      </c>
      <c r="R46">
        <f t="shared" si="9"/>
        <v>0</v>
      </c>
      <c r="S46" s="4" t="str">
        <f t="shared" si="10"/>
        <v xml:space="preserve"> </v>
      </c>
      <c r="T46" s="4" t="str">
        <f t="shared" si="11"/>
        <v xml:space="preserve"> </v>
      </c>
      <c r="U46" t="str">
        <f t="shared" si="12"/>
        <v/>
      </c>
      <c r="V46" s="20">
        <f t="shared" si="13"/>
        <v>0</v>
      </c>
    </row>
    <row r="47" spans="1:22">
      <c r="A47" s="148"/>
      <c r="B47" s="154"/>
      <c r="C47" s="149"/>
      <c r="D47" s="150"/>
      <c r="E47" s="150"/>
      <c r="F47" s="150"/>
      <c r="G47" s="150"/>
      <c r="H47" s="150"/>
      <c r="I47" s="154"/>
      <c r="J47" s="154"/>
      <c r="K47" s="154"/>
      <c r="L47" s="149"/>
      <c r="M47" s="149"/>
      <c r="N47" s="149"/>
      <c r="O47" s="150"/>
      <c r="P47" s="6" t="str">
        <f t="shared" si="7"/>
        <v xml:space="preserve"> </v>
      </c>
      <c r="Q47">
        <f t="shared" si="8"/>
        <v>0</v>
      </c>
      <c r="R47">
        <f t="shared" si="9"/>
        <v>0</v>
      </c>
      <c r="S47" s="4" t="str">
        <f t="shared" si="10"/>
        <v xml:space="preserve"> </v>
      </c>
      <c r="T47" s="4" t="str">
        <f t="shared" si="11"/>
        <v xml:space="preserve"> </v>
      </c>
      <c r="U47" t="str">
        <f t="shared" si="12"/>
        <v/>
      </c>
      <c r="V47" s="20">
        <f t="shared" si="13"/>
        <v>0</v>
      </c>
    </row>
    <row r="48" spans="1:22">
      <c r="A48" s="148"/>
      <c r="B48" s="154"/>
      <c r="C48" s="149"/>
      <c r="D48" s="150"/>
      <c r="E48" s="150"/>
      <c r="F48" s="150"/>
      <c r="G48" s="150"/>
      <c r="H48" s="150"/>
      <c r="I48" s="154"/>
      <c r="J48" s="154"/>
      <c r="K48" s="154"/>
      <c r="L48" s="149"/>
      <c r="M48" s="149"/>
      <c r="N48" s="149"/>
      <c r="O48" s="150"/>
      <c r="P48" s="6" t="str">
        <f t="shared" si="7"/>
        <v xml:space="preserve"> </v>
      </c>
      <c r="Q48">
        <f t="shared" si="8"/>
        <v>0</v>
      </c>
      <c r="R48">
        <f t="shared" si="9"/>
        <v>0</v>
      </c>
      <c r="S48" s="4" t="str">
        <f t="shared" si="10"/>
        <v xml:space="preserve"> </v>
      </c>
      <c r="T48" s="4" t="str">
        <f t="shared" si="11"/>
        <v xml:space="preserve"> </v>
      </c>
      <c r="U48" t="str">
        <f t="shared" si="12"/>
        <v/>
      </c>
      <c r="V48" s="20">
        <f t="shared" si="13"/>
        <v>0</v>
      </c>
    </row>
    <row r="49" spans="1:22">
      <c r="A49" s="148"/>
      <c r="B49" s="154"/>
      <c r="C49" s="149"/>
      <c r="D49" s="150"/>
      <c r="E49" s="150"/>
      <c r="F49" s="150"/>
      <c r="G49" s="150"/>
      <c r="H49" s="150"/>
      <c r="I49" s="154"/>
      <c r="J49" s="154"/>
      <c r="K49" s="154"/>
      <c r="L49" s="149"/>
      <c r="M49" s="149"/>
      <c r="N49" s="149"/>
      <c r="O49" s="150"/>
      <c r="P49" s="6" t="str">
        <f t="shared" si="7"/>
        <v xml:space="preserve"> </v>
      </c>
      <c r="Q49">
        <f t="shared" si="8"/>
        <v>0</v>
      </c>
      <c r="R49">
        <f t="shared" si="9"/>
        <v>0</v>
      </c>
      <c r="S49" s="4" t="str">
        <f t="shared" si="10"/>
        <v xml:space="preserve"> </v>
      </c>
      <c r="T49" s="4" t="str">
        <f t="shared" si="11"/>
        <v xml:space="preserve"> </v>
      </c>
      <c r="U49" t="str">
        <f t="shared" si="12"/>
        <v/>
      </c>
      <c r="V49" s="20">
        <f t="shared" si="13"/>
        <v>0</v>
      </c>
    </row>
    <row r="50" spans="1:22">
      <c r="A50" s="148"/>
      <c r="B50" s="154"/>
      <c r="C50" s="149"/>
      <c r="D50" s="150"/>
      <c r="E50" s="150"/>
      <c r="F50" s="150"/>
      <c r="G50" s="150"/>
      <c r="H50" s="150"/>
      <c r="I50" s="154"/>
      <c r="J50" s="154"/>
      <c r="K50" s="154"/>
      <c r="L50" s="149"/>
      <c r="M50" s="149"/>
      <c r="N50" s="149"/>
      <c r="O50" s="150"/>
      <c r="P50" s="6" t="str">
        <f t="shared" si="7"/>
        <v xml:space="preserve"> </v>
      </c>
      <c r="Q50">
        <f t="shared" si="8"/>
        <v>0</v>
      </c>
      <c r="R50">
        <f t="shared" si="9"/>
        <v>0</v>
      </c>
      <c r="S50" s="4" t="str">
        <f t="shared" si="10"/>
        <v xml:space="preserve"> </v>
      </c>
      <c r="T50" s="4" t="str">
        <f t="shared" si="11"/>
        <v xml:space="preserve"> </v>
      </c>
      <c r="U50" t="str">
        <f t="shared" si="12"/>
        <v/>
      </c>
      <c r="V50" s="20">
        <f t="shared" si="13"/>
        <v>0</v>
      </c>
    </row>
    <row r="51" spans="1:22">
      <c r="A51" s="148"/>
      <c r="B51" s="154"/>
      <c r="C51" s="149"/>
      <c r="D51" s="150"/>
      <c r="E51" s="150"/>
      <c r="F51" s="150"/>
      <c r="G51" s="150"/>
      <c r="H51" s="150"/>
      <c r="I51" s="154"/>
      <c r="J51" s="154"/>
      <c r="K51" s="154"/>
      <c r="L51" s="149"/>
      <c r="M51" s="149"/>
      <c r="N51" s="149"/>
      <c r="O51" s="150"/>
      <c r="P51" s="6" t="str">
        <f t="shared" si="7"/>
        <v xml:space="preserve"> </v>
      </c>
      <c r="Q51">
        <f t="shared" si="8"/>
        <v>0</v>
      </c>
      <c r="R51">
        <f t="shared" si="9"/>
        <v>0</v>
      </c>
      <c r="S51" s="4" t="str">
        <f t="shared" si="10"/>
        <v xml:space="preserve"> </v>
      </c>
      <c r="T51" s="4" t="str">
        <f t="shared" si="11"/>
        <v xml:space="preserve"> </v>
      </c>
      <c r="U51" t="str">
        <f t="shared" si="12"/>
        <v/>
      </c>
      <c r="V51" s="20">
        <f t="shared" si="13"/>
        <v>0</v>
      </c>
    </row>
    <row r="52" spans="1:22">
      <c r="A52" s="148"/>
      <c r="B52" s="154"/>
      <c r="C52" s="149"/>
      <c r="D52" s="150"/>
      <c r="E52" s="150"/>
      <c r="F52" s="150"/>
      <c r="G52" s="150"/>
      <c r="H52" s="150"/>
      <c r="I52" s="154"/>
      <c r="J52" s="154"/>
      <c r="K52" s="154"/>
      <c r="L52" s="149"/>
      <c r="M52" s="149"/>
      <c r="N52" s="149"/>
      <c r="O52" s="150"/>
      <c r="P52" s="6" t="str">
        <f t="shared" si="7"/>
        <v xml:space="preserve"> </v>
      </c>
      <c r="Q52">
        <f t="shared" si="8"/>
        <v>0</v>
      </c>
      <c r="R52">
        <f t="shared" si="9"/>
        <v>0</v>
      </c>
      <c r="S52" s="4" t="str">
        <f t="shared" si="10"/>
        <v xml:space="preserve"> </v>
      </c>
      <c r="T52" s="4" t="str">
        <f t="shared" si="11"/>
        <v xml:space="preserve"> </v>
      </c>
      <c r="U52" t="str">
        <f t="shared" si="12"/>
        <v/>
      </c>
      <c r="V52" s="20">
        <f t="shared" si="13"/>
        <v>0</v>
      </c>
    </row>
    <row r="53" spans="1:22">
      <c r="A53" s="148"/>
      <c r="B53" s="154"/>
      <c r="C53" s="149"/>
      <c r="D53" s="150"/>
      <c r="E53" s="150"/>
      <c r="F53" s="150"/>
      <c r="G53" s="150"/>
      <c r="H53" s="150"/>
      <c r="I53" s="154"/>
      <c r="J53" s="154"/>
      <c r="K53" s="154"/>
      <c r="L53" s="149"/>
      <c r="M53" s="149"/>
      <c r="N53" s="149"/>
      <c r="O53" s="150"/>
      <c r="P53" s="6" t="str">
        <f t="shared" si="7"/>
        <v xml:space="preserve"> </v>
      </c>
      <c r="Q53">
        <f t="shared" si="8"/>
        <v>0</v>
      </c>
      <c r="R53">
        <f t="shared" si="9"/>
        <v>0</v>
      </c>
      <c r="S53" s="4" t="str">
        <f t="shared" si="10"/>
        <v xml:space="preserve"> </v>
      </c>
      <c r="T53" s="4" t="str">
        <f t="shared" si="11"/>
        <v xml:space="preserve"> </v>
      </c>
      <c r="U53" t="str">
        <f t="shared" si="12"/>
        <v/>
      </c>
      <c r="V53" s="20">
        <f t="shared" si="13"/>
        <v>0</v>
      </c>
    </row>
    <row r="54" spans="1:22">
      <c r="A54" s="148"/>
      <c r="B54" s="154"/>
      <c r="C54" s="149"/>
      <c r="D54" s="150"/>
      <c r="E54" s="150"/>
      <c r="F54" s="150"/>
      <c r="G54" s="150"/>
      <c r="H54" s="150"/>
      <c r="I54" s="154"/>
      <c r="J54" s="154"/>
      <c r="K54" s="154"/>
      <c r="L54" s="149"/>
      <c r="M54" s="149"/>
      <c r="N54" s="149"/>
      <c r="O54" s="150"/>
      <c r="P54" s="6" t="str">
        <f t="shared" si="7"/>
        <v xml:space="preserve"> </v>
      </c>
      <c r="Q54">
        <f t="shared" si="8"/>
        <v>0</v>
      </c>
      <c r="R54">
        <f t="shared" si="9"/>
        <v>0</v>
      </c>
      <c r="S54" s="4" t="str">
        <f t="shared" si="10"/>
        <v xml:space="preserve"> </v>
      </c>
      <c r="T54" s="4" t="str">
        <f t="shared" si="11"/>
        <v xml:space="preserve"> </v>
      </c>
      <c r="U54" t="str">
        <f t="shared" si="12"/>
        <v/>
      </c>
      <c r="V54" s="20">
        <f t="shared" si="13"/>
        <v>0</v>
      </c>
    </row>
    <row r="55" spans="1:22">
      <c r="A55" s="148"/>
      <c r="B55" s="154"/>
      <c r="C55" s="149"/>
      <c r="D55" s="150"/>
      <c r="E55" s="150"/>
      <c r="F55" s="150"/>
      <c r="G55" s="150"/>
      <c r="H55" s="150"/>
      <c r="I55" s="154"/>
      <c r="J55" s="154"/>
      <c r="K55" s="154"/>
      <c r="L55" s="149"/>
      <c r="M55" s="149"/>
      <c r="N55" s="149"/>
      <c r="O55" s="150"/>
      <c r="P55" s="6" t="str">
        <f t="shared" si="7"/>
        <v xml:space="preserve"> </v>
      </c>
      <c r="Q55">
        <f t="shared" si="8"/>
        <v>0</v>
      </c>
      <c r="R55">
        <f t="shared" si="9"/>
        <v>0</v>
      </c>
      <c r="S55" s="4" t="str">
        <f t="shared" si="10"/>
        <v xml:space="preserve"> </v>
      </c>
      <c r="T55" s="4" t="str">
        <f t="shared" si="11"/>
        <v xml:space="preserve"> </v>
      </c>
      <c r="U55" t="str">
        <f t="shared" si="12"/>
        <v/>
      </c>
      <c r="V55" s="20">
        <f t="shared" si="13"/>
        <v>0</v>
      </c>
    </row>
    <row r="56" spans="1:22">
      <c r="A56" s="148"/>
      <c r="B56" s="154"/>
      <c r="C56" s="149"/>
      <c r="D56" s="150"/>
      <c r="E56" s="150"/>
      <c r="F56" s="150"/>
      <c r="G56" s="150"/>
      <c r="H56" s="150"/>
      <c r="I56" s="154"/>
      <c r="J56" s="154"/>
      <c r="K56" s="154"/>
      <c r="L56" s="149"/>
      <c r="M56" s="149"/>
      <c r="N56" s="149"/>
      <c r="O56" s="150"/>
      <c r="P56" s="6" t="str">
        <f t="shared" si="7"/>
        <v xml:space="preserve"> </v>
      </c>
      <c r="Q56">
        <f t="shared" si="8"/>
        <v>0</v>
      </c>
      <c r="R56">
        <f t="shared" si="9"/>
        <v>0</v>
      </c>
      <c r="S56" s="4" t="str">
        <f t="shared" si="10"/>
        <v xml:space="preserve"> </v>
      </c>
      <c r="T56" s="4" t="str">
        <f t="shared" si="11"/>
        <v xml:space="preserve"> </v>
      </c>
      <c r="U56" t="str">
        <f t="shared" si="12"/>
        <v/>
      </c>
      <c r="V56" s="20">
        <f t="shared" si="13"/>
        <v>0</v>
      </c>
    </row>
    <row r="57" spans="1:22">
      <c r="A57" s="148"/>
      <c r="B57" s="154"/>
      <c r="C57" s="149"/>
      <c r="D57" s="150"/>
      <c r="E57" s="150"/>
      <c r="F57" s="150"/>
      <c r="G57" s="150"/>
      <c r="H57" s="150"/>
      <c r="I57" s="154"/>
      <c r="J57" s="154"/>
      <c r="K57" s="154"/>
      <c r="L57" s="149"/>
      <c r="M57" s="149"/>
      <c r="N57" s="149"/>
      <c r="O57" s="150"/>
      <c r="P57" s="6" t="str">
        <f t="shared" si="7"/>
        <v xml:space="preserve"> </v>
      </c>
      <c r="Q57">
        <f t="shared" si="8"/>
        <v>0</v>
      </c>
      <c r="R57">
        <f t="shared" si="9"/>
        <v>0</v>
      </c>
      <c r="S57" s="4" t="str">
        <f t="shared" si="10"/>
        <v xml:space="preserve"> </v>
      </c>
      <c r="T57" s="4" t="str">
        <f t="shared" si="11"/>
        <v xml:space="preserve"> </v>
      </c>
      <c r="U57" t="str">
        <f t="shared" si="12"/>
        <v/>
      </c>
      <c r="V57" s="20">
        <f t="shared" si="13"/>
        <v>0</v>
      </c>
    </row>
    <row r="58" spans="1:22">
      <c r="A58" s="148"/>
      <c r="B58" s="154"/>
      <c r="C58" s="149"/>
      <c r="D58" s="150"/>
      <c r="E58" s="150"/>
      <c r="F58" s="150"/>
      <c r="G58" s="150"/>
      <c r="H58" s="150"/>
      <c r="I58" s="154"/>
      <c r="J58" s="154"/>
      <c r="K58" s="154"/>
      <c r="L58" s="149"/>
      <c r="M58" s="149"/>
      <c r="N58" s="149"/>
      <c r="O58" s="150"/>
      <c r="P58" s="6" t="str">
        <f t="shared" si="7"/>
        <v xml:space="preserve"> </v>
      </c>
      <c r="Q58">
        <f t="shared" si="8"/>
        <v>0</v>
      </c>
      <c r="R58">
        <f t="shared" si="9"/>
        <v>0</v>
      </c>
      <c r="S58" s="4" t="str">
        <f t="shared" si="10"/>
        <v xml:space="preserve"> </v>
      </c>
      <c r="T58" s="4" t="str">
        <f t="shared" si="11"/>
        <v xml:space="preserve"> </v>
      </c>
      <c r="U58" t="str">
        <f t="shared" si="12"/>
        <v/>
      </c>
      <c r="V58" s="20">
        <f t="shared" si="13"/>
        <v>0</v>
      </c>
    </row>
    <row r="59" spans="1:22">
      <c r="A59" s="148"/>
      <c r="B59" s="154"/>
      <c r="C59" s="149"/>
      <c r="D59" s="150"/>
      <c r="E59" s="150"/>
      <c r="F59" s="150"/>
      <c r="G59" s="150"/>
      <c r="H59" s="150"/>
      <c r="I59" s="154"/>
      <c r="J59" s="154"/>
      <c r="K59" s="154"/>
      <c r="L59" s="149"/>
      <c r="M59" s="149"/>
      <c r="N59" s="149"/>
      <c r="O59" s="150"/>
      <c r="P59" s="6" t="str">
        <f t="shared" si="7"/>
        <v xml:space="preserve"> </v>
      </c>
      <c r="Q59">
        <f t="shared" si="8"/>
        <v>0</v>
      </c>
      <c r="R59">
        <f t="shared" si="9"/>
        <v>0</v>
      </c>
      <c r="S59" s="4" t="str">
        <f t="shared" si="10"/>
        <v xml:space="preserve"> </v>
      </c>
      <c r="T59" s="4" t="str">
        <f t="shared" si="11"/>
        <v xml:space="preserve"> </v>
      </c>
      <c r="U59" t="str">
        <f t="shared" si="12"/>
        <v/>
      </c>
      <c r="V59" s="20">
        <f t="shared" si="13"/>
        <v>0</v>
      </c>
    </row>
    <row r="60" spans="1:22">
      <c r="A60" s="148"/>
      <c r="B60" s="154"/>
      <c r="C60" s="149"/>
      <c r="D60" s="150"/>
      <c r="E60" s="150"/>
      <c r="F60" s="150"/>
      <c r="G60" s="150"/>
      <c r="H60" s="150"/>
      <c r="I60" s="154"/>
      <c r="J60" s="154"/>
      <c r="K60" s="154"/>
      <c r="L60" s="149"/>
      <c r="M60" s="149"/>
      <c r="N60" s="149"/>
      <c r="O60" s="150"/>
      <c r="P60" s="6" t="str">
        <f t="shared" si="7"/>
        <v xml:space="preserve"> </v>
      </c>
      <c r="Q60">
        <f t="shared" si="8"/>
        <v>0</v>
      </c>
      <c r="R60">
        <f t="shared" si="9"/>
        <v>0</v>
      </c>
      <c r="S60" s="4" t="str">
        <f t="shared" si="10"/>
        <v xml:space="preserve"> </v>
      </c>
      <c r="T60" s="4" t="str">
        <f t="shared" si="11"/>
        <v xml:space="preserve"> </v>
      </c>
      <c r="U60" t="str">
        <f t="shared" si="12"/>
        <v/>
      </c>
      <c r="V60" s="20">
        <f t="shared" si="13"/>
        <v>0</v>
      </c>
    </row>
    <row r="61" spans="1:22">
      <c r="A61" s="148"/>
      <c r="B61" s="154"/>
      <c r="C61" s="149"/>
      <c r="D61" s="150"/>
      <c r="E61" s="150"/>
      <c r="F61" s="150"/>
      <c r="G61" s="150"/>
      <c r="H61" s="150"/>
      <c r="I61" s="154"/>
      <c r="J61" s="154"/>
      <c r="K61" s="154"/>
      <c r="L61" s="149"/>
      <c r="M61" s="149"/>
      <c r="N61" s="149"/>
      <c r="O61" s="150"/>
      <c r="P61" s="6" t="str">
        <f t="shared" si="7"/>
        <v xml:space="preserve"> </v>
      </c>
      <c r="Q61">
        <f t="shared" si="8"/>
        <v>0</v>
      </c>
      <c r="R61">
        <f t="shared" si="9"/>
        <v>0</v>
      </c>
      <c r="S61" s="4" t="str">
        <f t="shared" si="10"/>
        <v xml:space="preserve"> </v>
      </c>
      <c r="T61" s="4" t="str">
        <f t="shared" si="11"/>
        <v xml:space="preserve"> </v>
      </c>
      <c r="U61" t="str">
        <f t="shared" si="12"/>
        <v/>
      </c>
      <c r="V61" s="20">
        <f t="shared" si="13"/>
        <v>0</v>
      </c>
    </row>
    <row r="62" spans="1:22">
      <c r="A62" s="148"/>
      <c r="B62" s="154"/>
      <c r="C62" s="149"/>
      <c r="D62" s="150"/>
      <c r="E62" s="150"/>
      <c r="F62" s="150"/>
      <c r="G62" s="150"/>
      <c r="H62" s="150"/>
      <c r="I62" s="154"/>
      <c r="J62" s="154"/>
      <c r="K62" s="154"/>
      <c r="L62" s="149"/>
      <c r="M62" s="149"/>
      <c r="N62" s="149"/>
      <c r="O62" s="150"/>
      <c r="P62" s="6" t="str">
        <f t="shared" si="7"/>
        <v xml:space="preserve"> </v>
      </c>
      <c r="Q62">
        <f t="shared" si="8"/>
        <v>0</v>
      </c>
      <c r="R62">
        <f t="shared" si="9"/>
        <v>0</v>
      </c>
      <c r="S62" s="4" t="str">
        <f t="shared" si="10"/>
        <v xml:space="preserve"> </v>
      </c>
      <c r="T62" s="4" t="str">
        <f t="shared" si="11"/>
        <v xml:space="preserve"> </v>
      </c>
      <c r="U62" t="str">
        <f t="shared" si="12"/>
        <v/>
      </c>
      <c r="V62" s="20">
        <f t="shared" si="13"/>
        <v>0</v>
      </c>
    </row>
    <row r="63" spans="1:22">
      <c r="A63" s="148"/>
      <c r="B63" s="154"/>
      <c r="C63" s="149"/>
      <c r="D63" s="150"/>
      <c r="E63" s="150"/>
      <c r="F63" s="150"/>
      <c r="G63" s="150"/>
      <c r="H63" s="150"/>
      <c r="I63" s="154"/>
      <c r="J63" s="154"/>
      <c r="K63" s="154"/>
      <c r="L63" s="149"/>
      <c r="M63" s="149"/>
      <c r="N63" s="149"/>
      <c r="O63" s="150"/>
      <c r="P63" s="6" t="str">
        <f t="shared" si="7"/>
        <v xml:space="preserve"> </v>
      </c>
      <c r="Q63">
        <f t="shared" si="8"/>
        <v>0</v>
      </c>
      <c r="R63">
        <f t="shared" si="9"/>
        <v>0</v>
      </c>
      <c r="S63" s="4" t="str">
        <f t="shared" si="10"/>
        <v xml:space="preserve"> </v>
      </c>
      <c r="T63" s="4" t="str">
        <f t="shared" si="11"/>
        <v xml:space="preserve"> </v>
      </c>
      <c r="U63" t="str">
        <f t="shared" si="12"/>
        <v/>
      </c>
      <c r="V63" s="20">
        <f t="shared" si="13"/>
        <v>0</v>
      </c>
    </row>
    <row r="64" spans="1:22">
      <c r="A64" s="148"/>
      <c r="B64" s="154"/>
      <c r="C64" s="149"/>
      <c r="D64" s="150"/>
      <c r="E64" s="150"/>
      <c r="F64" s="150"/>
      <c r="G64" s="150"/>
      <c r="H64" s="150"/>
      <c r="I64" s="154"/>
      <c r="J64" s="154"/>
      <c r="K64" s="154"/>
      <c r="L64" s="149"/>
      <c r="M64" s="149"/>
      <c r="N64" s="149"/>
      <c r="O64" s="150"/>
      <c r="P64" s="6" t="str">
        <f t="shared" si="7"/>
        <v xml:space="preserve"> </v>
      </c>
      <c r="Q64">
        <f t="shared" si="8"/>
        <v>0</v>
      </c>
      <c r="R64">
        <f t="shared" si="9"/>
        <v>0</v>
      </c>
      <c r="S64" s="4" t="str">
        <f t="shared" si="10"/>
        <v xml:space="preserve"> </v>
      </c>
      <c r="T64" s="4" t="str">
        <f t="shared" si="11"/>
        <v xml:space="preserve"> </v>
      </c>
      <c r="U64" t="str">
        <f t="shared" si="12"/>
        <v/>
      </c>
      <c r="V64" s="20">
        <f t="shared" si="13"/>
        <v>0</v>
      </c>
    </row>
    <row r="65" spans="1:22">
      <c r="A65" s="148"/>
      <c r="B65" s="154"/>
      <c r="C65" s="149"/>
      <c r="D65" s="150"/>
      <c r="E65" s="150"/>
      <c r="F65" s="150"/>
      <c r="G65" s="150"/>
      <c r="H65" s="150"/>
      <c r="I65" s="154"/>
      <c r="J65" s="154"/>
      <c r="K65" s="154"/>
      <c r="L65" s="149"/>
      <c r="M65" s="149"/>
      <c r="N65" s="149"/>
      <c r="O65" s="150"/>
      <c r="P65" s="6" t="str">
        <f t="shared" si="7"/>
        <v xml:space="preserve"> </v>
      </c>
      <c r="Q65">
        <f t="shared" si="8"/>
        <v>0</v>
      </c>
      <c r="R65">
        <f t="shared" si="9"/>
        <v>0</v>
      </c>
      <c r="S65" s="4" t="str">
        <f t="shared" si="10"/>
        <v xml:space="preserve"> </v>
      </c>
      <c r="T65" s="4" t="str">
        <f t="shared" si="11"/>
        <v xml:space="preserve"> </v>
      </c>
      <c r="U65" t="str">
        <f t="shared" si="12"/>
        <v/>
      </c>
      <c r="V65" s="20">
        <f t="shared" si="13"/>
        <v>0</v>
      </c>
    </row>
    <row r="66" spans="1:22">
      <c r="A66" s="148"/>
      <c r="B66" s="154"/>
      <c r="C66" s="149"/>
      <c r="D66" s="150"/>
      <c r="E66" s="150"/>
      <c r="F66" s="150"/>
      <c r="G66" s="150"/>
      <c r="H66" s="150"/>
      <c r="I66" s="154"/>
      <c r="J66" s="154"/>
      <c r="K66" s="154"/>
      <c r="L66" s="149"/>
      <c r="M66" s="149"/>
      <c r="N66" s="149"/>
      <c r="O66" s="150"/>
      <c r="P66" s="6" t="str">
        <f t="shared" si="7"/>
        <v xml:space="preserve"> </v>
      </c>
      <c r="Q66">
        <f t="shared" si="8"/>
        <v>0</v>
      </c>
      <c r="R66">
        <f t="shared" si="9"/>
        <v>0</v>
      </c>
      <c r="S66" s="4" t="str">
        <f t="shared" si="10"/>
        <v xml:space="preserve"> </v>
      </c>
      <c r="T66" s="4" t="str">
        <f t="shared" si="11"/>
        <v xml:space="preserve"> </v>
      </c>
      <c r="U66" t="str">
        <f t="shared" si="12"/>
        <v/>
      </c>
      <c r="V66" s="20">
        <f t="shared" si="13"/>
        <v>0</v>
      </c>
    </row>
    <row r="67" spans="1:22">
      <c r="A67" s="148"/>
      <c r="B67" s="154"/>
      <c r="C67" s="149"/>
      <c r="D67" s="150"/>
      <c r="E67" s="150"/>
      <c r="F67" s="150"/>
      <c r="G67" s="150"/>
      <c r="H67" s="150"/>
      <c r="I67" s="154"/>
      <c r="J67" s="154"/>
      <c r="K67" s="154"/>
      <c r="L67" s="149"/>
      <c r="M67" s="149"/>
      <c r="N67" s="149"/>
      <c r="O67" s="150"/>
      <c r="P67" s="6" t="str">
        <f t="shared" si="7"/>
        <v xml:space="preserve"> </v>
      </c>
      <c r="Q67">
        <f t="shared" si="8"/>
        <v>0</v>
      </c>
      <c r="R67">
        <f t="shared" si="9"/>
        <v>0</v>
      </c>
      <c r="S67" s="4" t="str">
        <f t="shared" si="10"/>
        <v xml:space="preserve"> </v>
      </c>
      <c r="T67" s="4" t="str">
        <f t="shared" si="11"/>
        <v xml:space="preserve"> </v>
      </c>
      <c r="U67" t="str">
        <f t="shared" si="12"/>
        <v/>
      </c>
      <c r="V67" s="20">
        <f t="shared" si="13"/>
        <v>0</v>
      </c>
    </row>
    <row r="68" spans="1:22">
      <c r="A68" s="148"/>
      <c r="B68" s="154"/>
      <c r="C68" s="149"/>
      <c r="D68" s="150"/>
      <c r="E68" s="150"/>
      <c r="F68" s="150"/>
      <c r="G68" s="150"/>
      <c r="H68" s="150"/>
      <c r="I68" s="154"/>
      <c r="J68" s="154"/>
      <c r="K68" s="154"/>
      <c r="L68" s="149"/>
      <c r="M68" s="149"/>
      <c r="N68" s="149"/>
      <c r="O68" s="150"/>
      <c r="P68" s="6" t="str">
        <f t="shared" si="7"/>
        <v xml:space="preserve"> </v>
      </c>
      <c r="Q68">
        <f t="shared" si="8"/>
        <v>0</v>
      </c>
      <c r="R68">
        <f t="shared" si="9"/>
        <v>0</v>
      </c>
      <c r="S68" s="4" t="str">
        <f t="shared" si="10"/>
        <v xml:space="preserve"> </v>
      </c>
      <c r="T68" s="4" t="str">
        <f t="shared" si="11"/>
        <v xml:space="preserve"> </v>
      </c>
      <c r="U68" t="str">
        <f t="shared" si="12"/>
        <v/>
      </c>
      <c r="V68" s="20">
        <f t="shared" si="13"/>
        <v>0</v>
      </c>
    </row>
    <row r="69" spans="1:22">
      <c r="A69" s="148"/>
      <c r="B69" s="154"/>
      <c r="C69" s="149"/>
      <c r="D69" s="150"/>
      <c r="E69" s="150"/>
      <c r="F69" s="150"/>
      <c r="G69" s="150"/>
      <c r="H69" s="150"/>
      <c r="I69" s="154"/>
      <c r="J69" s="154"/>
      <c r="K69" s="154"/>
      <c r="L69" s="149"/>
      <c r="M69" s="149"/>
      <c r="N69" s="149"/>
      <c r="O69" s="150"/>
      <c r="P69" s="6" t="str">
        <f t="shared" si="7"/>
        <v xml:space="preserve"> </v>
      </c>
      <c r="Q69">
        <f t="shared" si="8"/>
        <v>0</v>
      </c>
      <c r="R69">
        <f t="shared" si="9"/>
        <v>0</v>
      </c>
      <c r="S69" s="4" t="str">
        <f t="shared" si="10"/>
        <v xml:space="preserve"> </v>
      </c>
      <c r="T69" s="4" t="str">
        <f t="shared" si="11"/>
        <v xml:space="preserve"> </v>
      </c>
      <c r="U69" t="str">
        <f t="shared" si="12"/>
        <v/>
      </c>
      <c r="V69" s="20">
        <f t="shared" si="13"/>
        <v>0</v>
      </c>
    </row>
    <row r="70" spans="1:22">
      <c r="A70" s="148"/>
      <c r="B70" s="154"/>
      <c r="C70" s="149"/>
      <c r="D70" s="150"/>
      <c r="E70" s="150"/>
      <c r="F70" s="150"/>
      <c r="G70" s="150"/>
      <c r="H70" s="150"/>
      <c r="I70" s="154"/>
      <c r="J70" s="154"/>
      <c r="K70" s="154"/>
      <c r="L70" s="149"/>
      <c r="M70" s="149"/>
      <c r="N70" s="149"/>
      <c r="O70" s="150"/>
      <c r="P70" s="6" t="str">
        <f t="shared" si="7"/>
        <v xml:space="preserve"> </v>
      </c>
      <c r="Q70">
        <f t="shared" si="8"/>
        <v>0</v>
      </c>
      <c r="R70">
        <f t="shared" si="9"/>
        <v>0</v>
      </c>
      <c r="S70" s="4" t="str">
        <f t="shared" si="10"/>
        <v xml:space="preserve"> </v>
      </c>
      <c r="T70" s="4" t="str">
        <f t="shared" si="11"/>
        <v xml:space="preserve"> </v>
      </c>
      <c r="U70" t="str">
        <f t="shared" si="12"/>
        <v/>
      </c>
      <c r="V70" s="20">
        <f t="shared" si="13"/>
        <v>0</v>
      </c>
    </row>
    <row r="71" spans="1:22">
      <c r="A71" s="148"/>
      <c r="B71" s="154"/>
      <c r="C71" s="149"/>
      <c r="D71" s="150"/>
      <c r="E71" s="150"/>
      <c r="F71" s="150"/>
      <c r="G71" s="150"/>
      <c r="H71" s="150"/>
      <c r="I71" s="154"/>
      <c r="J71" s="154"/>
      <c r="K71" s="154"/>
      <c r="L71" s="149"/>
      <c r="M71" s="149"/>
      <c r="N71" s="149"/>
      <c r="O71" s="150"/>
      <c r="P71" s="6" t="str">
        <f t="shared" ref="P71:P101" si="14">B71&amp;" "&amp;C71</f>
        <v xml:space="preserve"> </v>
      </c>
      <c r="Q71">
        <f t="shared" ref="Q71:Q101" si="15">A71</f>
        <v>0</v>
      </c>
      <c r="R71">
        <f t="shared" ref="R71:R101" si="16">F71</f>
        <v>0</v>
      </c>
      <c r="S71" s="4" t="str">
        <f t="shared" ref="S71:S101" si="17">J71&amp;" "&amp;K71</f>
        <v xml:space="preserve"> </v>
      </c>
      <c r="T71" s="4" t="str">
        <f t="shared" ref="T71:T101" si="18">L71&amp;" "&amp;M71</f>
        <v xml:space="preserve"> </v>
      </c>
      <c r="U71" t="str">
        <f t="shared" ref="U71:U101" si="19">LEFT(N71,4)</f>
        <v/>
      </c>
      <c r="V71" s="20">
        <f t="shared" ref="V71:V101" si="20">O71</f>
        <v>0</v>
      </c>
    </row>
    <row r="72" spans="1:22">
      <c r="A72" s="148"/>
      <c r="B72" s="154"/>
      <c r="C72" s="149"/>
      <c r="D72" s="150"/>
      <c r="E72" s="150"/>
      <c r="F72" s="150"/>
      <c r="G72" s="150"/>
      <c r="H72" s="150"/>
      <c r="I72" s="154"/>
      <c r="J72" s="154"/>
      <c r="K72" s="154"/>
      <c r="L72" s="149"/>
      <c r="M72" s="149"/>
      <c r="N72" s="149"/>
      <c r="O72" s="150"/>
      <c r="P72" s="6" t="str">
        <f t="shared" si="14"/>
        <v xml:space="preserve"> </v>
      </c>
      <c r="Q72">
        <f t="shared" si="15"/>
        <v>0</v>
      </c>
      <c r="R72">
        <f t="shared" si="16"/>
        <v>0</v>
      </c>
      <c r="S72" s="4" t="str">
        <f t="shared" si="17"/>
        <v xml:space="preserve"> </v>
      </c>
      <c r="T72" s="4" t="str">
        <f t="shared" si="18"/>
        <v xml:space="preserve"> </v>
      </c>
      <c r="U72" t="str">
        <f t="shared" si="19"/>
        <v/>
      </c>
      <c r="V72" s="20">
        <f t="shared" si="20"/>
        <v>0</v>
      </c>
    </row>
    <row r="73" spans="1:22">
      <c r="A73" s="148"/>
      <c r="B73" s="154"/>
      <c r="C73" s="149"/>
      <c r="D73" s="150"/>
      <c r="E73" s="150"/>
      <c r="F73" s="150"/>
      <c r="G73" s="150"/>
      <c r="H73" s="150"/>
      <c r="I73" s="154"/>
      <c r="J73" s="154"/>
      <c r="K73" s="154"/>
      <c r="L73" s="149"/>
      <c r="M73" s="149"/>
      <c r="N73" s="149"/>
      <c r="O73" s="150"/>
      <c r="P73" s="6" t="str">
        <f t="shared" si="14"/>
        <v xml:space="preserve"> </v>
      </c>
      <c r="Q73">
        <f t="shared" si="15"/>
        <v>0</v>
      </c>
      <c r="R73">
        <f t="shared" si="16"/>
        <v>0</v>
      </c>
      <c r="S73" s="4" t="str">
        <f t="shared" si="17"/>
        <v xml:space="preserve"> </v>
      </c>
      <c r="T73" s="4" t="str">
        <f t="shared" si="18"/>
        <v xml:space="preserve"> </v>
      </c>
      <c r="U73" t="str">
        <f t="shared" si="19"/>
        <v/>
      </c>
      <c r="V73" s="20">
        <f t="shared" si="20"/>
        <v>0</v>
      </c>
    </row>
    <row r="74" spans="1:22">
      <c r="A74" s="148"/>
      <c r="B74" s="154"/>
      <c r="C74" s="149"/>
      <c r="D74" s="150"/>
      <c r="E74" s="150"/>
      <c r="F74" s="150"/>
      <c r="G74" s="150"/>
      <c r="H74" s="150"/>
      <c r="I74" s="154"/>
      <c r="J74" s="154"/>
      <c r="K74" s="154"/>
      <c r="L74" s="149"/>
      <c r="M74" s="149"/>
      <c r="N74" s="149"/>
      <c r="O74" s="150"/>
      <c r="P74" s="6" t="str">
        <f t="shared" si="14"/>
        <v xml:space="preserve"> </v>
      </c>
      <c r="Q74">
        <f t="shared" si="15"/>
        <v>0</v>
      </c>
      <c r="R74">
        <f t="shared" si="16"/>
        <v>0</v>
      </c>
      <c r="S74" s="4" t="str">
        <f t="shared" si="17"/>
        <v xml:space="preserve"> </v>
      </c>
      <c r="T74" s="4" t="str">
        <f t="shared" si="18"/>
        <v xml:space="preserve"> </v>
      </c>
      <c r="U74" t="str">
        <f t="shared" si="19"/>
        <v/>
      </c>
      <c r="V74" s="20">
        <f t="shared" si="20"/>
        <v>0</v>
      </c>
    </row>
    <row r="75" spans="1:22">
      <c r="A75" s="148"/>
      <c r="B75" s="154"/>
      <c r="C75" s="149"/>
      <c r="D75" s="150"/>
      <c r="E75" s="150"/>
      <c r="F75" s="150"/>
      <c r="G75" s="150"/>
      <c r="H75" s="150"/>
      <c r="I75" s="154"/>
      <c r="J75" s="154"/>
      <c r="K75" s="154"/>
      <c r="L75" s="149"/>
      <c r="M75" s="149"/>
      <c r="N75" s="149"/>
      <c r="O75" s="150"/>
      <c r="P75" s="6" t="str">
        <f t="shared" si="14"/>
        <v xml:space="preserve"> </v>
      </c>
      <c r="Q75">
        <f t="shared" si="15"/>
        <v>0</v>
      </c>
      <c r="R75">
        <f t="shared" si="16"/>
        <v>0</v>
      </c>
      <c r="S75" s="4" t="str">
        <f t="shared" si="17"/>
        <v xml:space="preserve"> </v>
      </c>
      <c r="T75" s="4" t="str">
        <f t="shared" si="18"/>
        <v xml:space="preserve"> </v>
      </c>
      <c r="U75" t="str">
        <f t="shared" si="19"/>
        <v/>
      </c>
      <c r="V75" s="20">
        <f t="shared" si="20"/>
        <v>0</v>
      </c>
    </row>
    <row r="76" spans="1:22">
      <c r="A76" s="148"/>
      <c r="B76" s="154"/>
      <c r="C76" s="149"/>
      <c r="D76" s="150"/>
      <c r="E76" s="150"/>
      <c r="F76" s="150"/>
      <c r="G76" s="150"/>
      <c r="H76" s="150"/>
      <c r="I76" s="154"/>
      <c r="J76" s="154"/>
      <c r="K76" s="154"/>
      <c r="L76" s="149"/>
      <c r="M76" s="149"/>
      <c r="N76" s="149"/>
      <c r="O76" s="150"/>
      <c r="P76" s="6" t="str">
        <f t="shared" si="14"/>
        <v xml:space="preserve"> </v>
      </c>
      <c r="Q76">
        <f t="shared" si="15"/>
        <v>0</v>
      </c>
      <c r="R76">
        <f t="shared" si="16"/>
        <v>0</v>
      </c>
      <c r="S76" s="4" t="str">
        <f t="shared" si="17"/>
        <v xml:space="preserve"> </v>
      </c>
      <c r="T76" s="4" t="str">
        <f t="shared" si="18"/>
        <v xml:space="preserve"> </v>
      </c>
      <c r="U76" t="str">
        <f t="shared" si="19"/>
        <v/>
      </c>
      <c r="V76" s="20">
        <f t="shared" si="20"/>
        <v>0</v>
      </c>
    </row>
    <row r="77" spans="1:22">
      <c r="A77" s="148"/>
      <c r="B77" s="154"/>
      <c r="C77" s="149"/>
      <c r="D77" s="150"/>
      <c r="E77" s="150"/>
      <c r="F77" s="150"/>
      <c r="G77" s="150"/>
      <c r="H77" s="150"/>
      <c r="I77" s="154"/>
      <c r="J77" s="154"/>
      <c r="K77" s="154"/>
      <c r="L77" s="149"/>
      <c r="M77" s="149"/>
      <c r="N77" s="149"/>
      <c r="O77" s="150"/>
      <c r="P77" s="6" t="str">
        <f t="shared" si="14"/>
        <v xml:space="preserve"> </v>
      </c>
      <c r="Q77">
        <f t="shared" si="15"/>
        <v>0</v>
      </c>
      <c r="R77">
        <f t="shared" si="16"/>
        <v>0</v>
      </c>
      <c r="S77" s="4" t="str">
        <f t="shared" si="17"/>
        <v xml:space="preserve"> </v>
      </c>
      <c r="T77" s="4" t="str">
        <f t="shared" si="18"/>
        <v xml:space="preserve"> </v>
      </c>
      <c r="U77" t="str">
        <f t="shared" si="19"/>
        <v/>
      </c>
      <c r="V77" s="20">
        <f t="shared" si="20"/>
        <v>0</v>
      </c>
    </row>
    <row r="78" spans="1:22">
      <c r="A78" s="148"/>
      <c r="B78" s="154"/>
      <c r="C78" s="149"/>
      <c r="D78" s="150"/>
      <c r="E78" s="150"/>
      <c r="F78" s="150"/>
      <c r="G78" s="150"/>
      <c r="H78" s="150"/>
      <c r="I78" s="154"/>
      <c r="J78" s="154"/>
      <c r="K78" s="154"/>
      <c r="L78" s="149"/>
      <c r="M78" s="149"/>
      <c r="N78" s="149"/>
      <c r="O78" s="150"/>
      <c r="P78" s="6" t="str">
        <f t="shared" si="14"/>
        <v xml:space="preserve"> </v>
      </c>
      <c r="Q78">
        <f t="shared" si="15"/>
        <v>0</v>
      </c>
      <c r="R78">
        <f t="shared" si="16"/>
        <v>0</v>
      </c>
      <c r="S78" s="4" t="str">
        <f t="shared" si="17"/>
        <v xml:space="preserve"> </v>
      </c>
      <c r="T78" s="4" t="str">
        <f t="shared" si="18"/>
        <v xml:space="preserve"> </v>
      </c>
      <c r="U78" t="str">
        <f t="shared" si="19"/>
        <v/>
      </c>
      <c r="V78" s="20">
        <f t="shared" si="20"/>
        <v>0</v>
      </c>
    </row>
    <row r="79" spans="1:22">
      <c r="A79" s="148"/>
      <c r="B79" s="154"/>
      <c r="C79" s="149"/>
      <c r="D79" s="150"/>
      <c r="E79" s="150"/>
      <c r="F79" s="150"/>
      <c r="G79" s="150"/>
      <c r="H79" s="150"/>
      <c r="I79" s="154"/>
      <c r="J79" s="154"/>
      <c r="K79" s="154"/>
      <c r="L79" s="149"/>
      <c r="M79" s="149"/>
      <c r="N79" s="149"/>
      <c r="O79" s="150"/>
      <c r="P79" s="6" t="str">
        <f t="shared" si="14"/>
        <v xml:space="preserve"> </v>
      </c>
      <c r="Q79">
        <f t="shared" si="15"/>
        <v>0</v>
      </c>
      <c r="R79">
        <f t="shared" si="16"/>
        <v>0</v>
      </c>
      <c r="S79" s="4" t="str">
        <f t="shared" si="17"/>
        <v xml:space="preserve"> </v>
      </c>
      <c r="T79" s="4" t="str">
        <f t="shared" si="18"/>
        <v xml:space="preserve"> </v>
      </c>
      <c r="U79" t="str">
        <f t="shared" si="19"/>
        <v/>
      </c>
      <c r="V79" s="20">
        <f t="shared" si="20"/>
        <v>0</v>
      </c>
    </row>
    <row r="80" spans="1:22">
      <c r="A80" s="148"/>
      <c r="B80" s="154"/>
      <c r="C80" s="149"/>
      <c r="D80" s="150"/>
      <c r="E80" s="150"/>
      <c r="F80" s="150"/>
      <c r="G80" s="150"/>
      <c r="H80" s="150"/>
      <c r="I80" s="154"/>
      <c r="J80" s="154"/>
      <c r="K80" s="154"/>
      <c r="L80" s="149"/>
      <c r="M80" s="149"/>
      <c r="N80" s="149"/>
      <c r="O80" s="150"/>
      <c r="P80" s="6" t="str">
        <f t="shared" si="14"/>
        <v xml:space="preserve"> </v>
      </c>
      <c r="Q80">
        <f t="shared" si="15"/>
        <v>0</v>
      </c>
      <c r="R80">
        <f t="shared" si="16"/>
        <v>0</v>
      </c>
      <c r="S80" s="4" t="str">
        <f t="shared" si="17"/>
        <v xml:space="preserve"> </v>
      </c>
      <c r="T80" s="4" t="str">
        <f t="shared" si="18"/>
        <v xml:space="preserve"> </v>
      </c>
      <c r="U80" t="str">
        <f t="shared" si="19"/>
        <v/>
      </c>
      <c r="V80" s="20">
        <f t="shared" si="20"/>
        <v>0</v>
      </c>
    </row>
    <row r="81" spans="1:22">
      <c r="A81" s="148"/>
      <c r="B81" s="154"/>
      <c r="C81" s="149"/>
      <c r="D81" s="150"/>
      <c r="E81" s="150"/>
      <c r="F81" s="150"/>
      <c r="G81" s="150"/>
      <c r="H81" s="150"/>
      <c r="I81" s="154"/>
      <c r="J81" s="154"/>
      <c r="K81" s="154"/>
      <c r="L81" s="149"/>
      <c r="M81" s="149"/>
      <c r="N81" s="149"/>
      <c r="O81" s="150"/>
      <c r="P81" s="6" t="str">
        <f t="shared" si="14"/>
        <v xml:space="preserve"> </v>
      </c>
      <c r="Q81">
        <f t="shared" si="15"/>
        <v>0</v>
      </c>
      <c r="R81">
        <f t="shared" si="16"/>
        <v>0</v>
      </c>
      <c r="S81" s="4" t="str">
        <f t="shared" si="17"/>
        <v xml:space="preserve"> </v>
      </c>
      <c r="T81" s="4" t="str">
        <f t="shared" si="18"/>
        <v xml:space="preserve"> </v>
      </c>
      <c r="U81" t="str">
        <f t="shared" si="19"/>
        <v/>
      </c>
      <c r="V81" s="20">
        <f t="shared" si="20"/>
        <v>0</v>
      </c>
    </row>
    <row r="82" spans="1:22">
      <c r="A82" s="148"/>
      <c r="B82" s="154"/>
      <c r="C82" s="149"/>
      <c r="D82" s="150"/>
      <c r="E82" s="150"/>
      <c r="F82" s="150"/>
      <c r="G82" s="150"/>
      <c r="H82" s="150"/>
      <c r="I82" s="154"/>
      <c r="J82" s="154"/>
      <c r="K82" s="154"/>
      <c r="L82" s="149"/>
      <c r="M82" s="149"/>
      <c r="N82" s="149"/>
      <c r="O82" s="150"/>
      <c r="P82" s="6" t="str">
        <f t="shared" si="14"/>
        <v xml:space="preserve"> </v>
      </c>
      <c r="Q82">
        <f t="shared" si="15"/>
        <v>0</v>
      </c>
      <c r="R82">
        <f t="shared" si="16"/>
        <v>0</v>
      </c>
      <c r="S82" s="4" t="str">
        <f t="shared" si="17"/>
        <v xml:space="preserve"> </v>
      </c>
      <c r="T82" s="4" t="str">
        <f t="shared" si="18"/>
        <v xml:space="preserve"> </v>
      </c>
      <c r="U82" t="str">
        <f t="shared" si="19"/>
        <v/>
      </c>
      <c r="V82" s="20">
        <f t="shared" si="20"/>
        <v>0</v>
      </c>
    </row>
    <row r="83" spans="1:22">
      <c r="A83" s="148"/>
      <c r="B83" s="154"/>
      <c r="C83" s="149"/>
      <c r="D83" s="150"/>
      <c r="E83" s="150"/>
      <c r="F83" s="150"/>
      <c r="G83" s="150"/>
      <c r="H83" s="150"/>
      <c r="I83" s="154"/>
      <c r="J83" s="154"/>
      <c r="K83" s="154"/>
      <c r="L83" s="149"/>
      <c r="M83" s="149"/>
      <c r="N83" s="149"/>
      <c r="O83" s="150"/>
      <c r="P83" s="6" t="str">
        <f t="shared" si="14"/>
        <v xml:space="preserve"> </v>
      </c>
      <c r="Q83">
        <f t="shared" si="15"/>
        <v>0</v>
      </c>
      <c r="R83">
        <f t="shared" si="16"/>
        <v>0</v>
      </c>
      <c r="S83" s="4" t="str">
        <f t="shared" si="17"/>
        <v xml:space="preserve"> </v>
      </c>
      <c r="T83" s="4" t="str">
        <f t="shared" si="18"/>
        <v xml:space="preserve"> </v>
      </c>
      <c r="U83" t="str">
        <f t="shared" si="19"/>
        <v/>
      </c>
      <c r="V83" s="20">
        <f t="shared" si="20"/>
        <v>0</v>
      </c>
    </row>
    <row r="84" spans="1:22">
      <c r="A84" s="148"/>
      <c r="B84" s="154"/>
      <c r="C84" s="149"/>
      <c r="D84" s="150"/>
      <c r="E84" s="150"/>
      <c r="F84" s="150"/>
      <c r="G84" s="150"/>
      <c r="H84" s="150"/>
      <c r="I84" s="154"/>
      <c r="J84" s="154"/>
      <c r="K84" s="154"/>
      <c r="L84" s="149"/>
      <c r="M84" s="149"/>
      <c r="N84" s="149"/>
      <c r="O84" s="150"/>
      <c r="P84" s="6" t="str">
        <f t="shared" si="14"/>
        <v xml:space="preserve"> </v>
      </c>
      <c r="Q84">
        <f t="shared" si="15"/>
        <v>0</v>
      </c>
      <c r="R84">
        <f t="shared" si="16"/>
        <v>0</v>
      </c>
      <c r="S84" s="4" t="str">
        <f t="shared" si="17"/>
        <v xml:space="preserve"> </v>
      </c>
      <c r="T84" s="4" t="str">
        <f t="shared" si="18"/>
        <v xml:space="preserve"> </v>
      </c>
      <c r="U84" t="str">
        <f t="shared" si="19"/>
        <v/>
      </c>
      <c r="V84" s="20">
        <f t="shared" si="20"/>
        <v>0</v>
      </c>
    </row>
    <row r="85" spans="1:22">
      <c r="A85" s="148"/>
      <c r="B85" s="154"/>
      <c r="C85" s="149"/>
      <c r="D85" s="150"/>
      <c r="E85" s="150"/>
      <c r="F85" s="150"/>
      <c r="G85" s="150"/>
      <c r="H85" s="150"/>
      <c r="I85" s="154"/>
      <c r="J85" s="154"/>
      <c r="K85" s="154"/>
      <c r="L85" s="149"/>
      <c r="M85" s="149"/>
      <c r="N85" s="149"/>
      <c r="O85" s="150"/>
      <c r="P85" s="6" t="str">
        <f t="shared" si="14"/>
        <v xml:space="preserve"> </v>
      </c>
      <c r="Q85">
        <f t="shared" si="15"/>
        <v>0</v>
      </c>
      <c r="R85">
        <f t="shared" si="16"/>
        <v>0</v>
      </c>
      <c r="S85" s="4" t="str">
        <f t="shared" si="17"/>
        <v xml:space="preserve"> </v>
      </c>
      <c r="T85" s="4" t="str">
        <f t="shared" si="18"/>
        <v xml:space="preserve"> </v>
      </c>
      <c r="U85" t="str">
        <f t="shared" si="19"/>
        <v/>
      </c>
      <c r="V85" s="20">
        <f t="shared" si="20"/>
        <v>0</v>
      </c>
    </row>
    <row r="86" spans="1:22">
      <c r="A86" s="148"/>
      <c r="B86" s="154"/>
      <c r="C86" s="149"/>
      <c r="D86" s="150"/>
      <c r="E86" s="150"/>
      <c r="F86" s="150"/>
      <c r="G86" s="150"/>
      <c r="H86" s="150"/>
      <c r="I86" s="154"/>
      <c r="J86" s="154"/>
      <c r="K86" s="154"/>
      <c r="L86" s="149"/>
      <c r="M86" s="149"/>
      <c r="N86" s="149"/>
      <c r="O86" s="150"/>
      <c r="P86" s="6" t="str">
        <f t="shared" si="14"/>
        <v xml:space="preserve"> </v>
      </c>
      <c r="Q86">
        <f t="shared" si="15"/>
        <v>0</v>
      </c>
      <c r="R86">
        <f t="shared" si="16"/>
        <v>0</v>
      </c>
      <c r="S86" s="4" t="str">
        <f t="shared" si="17"/>
        <v xml:space="preserve"> </v>
      </c>
      <c r="T86" s="4" t="str">
        <f t="shared" si="18"/>
        <v xml:space="preserve"> </v>
      </c>
      <c r="U86" t="str">
        <f t="shared" si="19"/>
        <v/>
      </c>
      <c r="V86" s="20">
        <f t="shared" si="20"/>
        <v>0</v>
      </c>
    </row>
    <row r="87" spans="1:22">
      <c r="A87" s="148"/>
      <c r="B87" s="154"/>
      <c r="C87" s="149"/>
      <c r="D87" s="150"/>
      <c r="E87" s="150"/>
      <c r="F87" s="150"/>
      <c r="G87" s="150"/>
      <c r="H87" s="150"/>
      <c r="I87" s="154"/>
      <c r="J87" s="154"/>
      <c r="K87" s="154"/>
      <c r="L87" s="149"/>
      <c r="M87" s="149"/>
      <c r="N87" s="149"/>
      <c r="O87" s="150"/>
      <c r="P87" s="6" t="str">
        <f t="shared" si="14"/>
        <v xml:space="preserve"> </v>
      </c>
      <c r="Q87">
        <f t="shared" si="15"/>
        <v>0</v>
      </c>
      <c r="R87">
        <f t="shared" si="16"/>
        <v>0</v>
      </c>
      <c r="S87" s="4" t="str">
        <f t="shared" si="17"/>
        <v xml:space="preserve"> </v>
      </c>
      <c r="T87" s="4" t="str">
        <f t="shared" si="18"/>
        <v xml:space="preserve"> </v>
      </c>
      <c r="U87" t="str">
        <f t="shared" si="19"/>
        <v/>
      </c>
      <c r="V87" s="20">
        <f t="shared" si="20"/>
        <v>0</v>
      </c>
    </row>
    <row r="88" spans="1:22">
      <c r="A88" s="148"/>
      <c r="B88" s="154"/>
      <c r="C88" s="149"/>
      <c r="D88" s="150"/>
      <c r="E88" s="150"/>
      <c r="F88" s="150"/>
      <c r="G88" s="150"/>
      <c r="H88" s="150"/>
      <c r="I88" s="154"/>
      <c r="J88" s="154"/>
      <c r="K88" s="154"/>
      <c r="L88" s="149"/>
      <c r="M88" s="149"/>
      <c r="N88" s="149"/>
      <c r="O88" s="150"/>
      <c r="P88" s="6" t="str">
        <f t="shared" si="14"/>
        <v xml:space="preserve"> </v>
      </c>
      <c r="Q88">
        <f t="shared" si="15"/>
        <v>0</v>
      </c>
      <c r="R88">
        <f t="shared" si="16"/>
        <v>0</v>
      </c>
      <c r="S88" s="4" t="str">
        <f t="shared" si="17"/>
        <v xml:space="preserve"> </v>
      </c>
      <c r="T88" s="4" t="str">
        <f t="shared" si="18"/>
        <v xml:space="preserve"> </v>
      </c>
      <c r="U88" t="str">
        <f t="shared" si="19"/>
        <v/>
      </c>
      <c r="V88" s="20">
        <f t="shared" si="20"/>
        <v>0</v>
      </c>
    </row>
    <row r="89" spans="1:22">
      <c r="A89" s="148"/>
      <c r="B89" s="154"/>
      <c r="C89" s="149"/>
      <c r="D89" s="150"/>
      <c r="E89" s="150"/>
      <c r="F89" s="150"/>
      <c r="G89" s="150"/>
      <c r="H89" s="150"/>
      <c r="I89" s="154"/>
      <c r="J89" s="154"/>
      <c r="K89" s="154"/>
      <c r="L89" s="149"/>
      <c r="M89" s="149"/>
      <c r="N89" s="149"/>
      <c r="O89" s="150"/>
      <c r="P89" s="6" t="str">
        <f t="shared" si="14"/>
        <v xml:space="preserve"> </v>
      </c>
      <c r="Q89">
        <f t="shared" si="15"/>
        <v>0</v>
      </c>
      <c r="R89">
        <f t="shared" si="16"/>
        <v>0</v>
      </c>
      <c r="S89" s="4" t="str">
        <f t="shared" si="17"/>
        <v xml:space="preserve"> </v>
      </c>
      <c r="T89" s="4" t="str">
        <f t="shared" si="18"/>
        <v xml:space="preserve"> </v>
      </c>
      <c r="U89" t="str">
        <f t="shared" si="19"/>
        <v/>
      </c>
      <c r="V89" s="20">
        <f t="shared" si="20"/>
        <v>0</v>
      </c>
    </row>
    <row r="90" spans="1:22">
      <c r="A90" s="148"/>
      <c r="B90" s="154"/>
      <c r="C90" s="149"/>
      <c r="D90" s="150"/>
      <c r="E90" s="150"/>
      <c r="F90" s="150"/>
      <c r="G90" s="150"/>
      <c r="H90" s="150"/>
      <c r="I90" s="154"/>
      <c r="J90" s="154"/>
      <c r="K90" s="154"/>
      <c r="L90" s="149"/>
      <c r="M90" s="149"/>
      <c r="N90" s="149"/>
      <c r="O90" s="150"/>
      <c r="P90" s="6" t="str">
        <f t="shared" si="14"/>
        <v xml:space="preserve"> </v>
      </c>
      <c r="Q90">
        <f t="shared" si="15"/>
        <v>0</v>
      </c>
      <c r="R90">
        <f t="shared" si="16"/>
        <v>0</v>
      </c>
      <c r="S90" s="4" t="str">
        <f t="shared" si="17"/>
        <v xml:space="preserve"> </v>
      </c>
      <c r="T90" s="4" t="str">
        <f t="shared" si="18"/>
        <v xml:space="preserve"> </v>
      </c>
      <c r="U90" t="str">
        <f t="shared" si="19"/>
        <v/>
      </c>
      <c r="V90" s="20">
        <f t="shared" si="20"/>
        <v>0</v>
      </c>
    </row>
    <row r="91" spans="1:22">
      <c r="A91" s="148"/>
      <c r="B91" s="154"/>
      <c r="C91" s="149"/>
      <c r="D91" s="150"/>
      <c r="E91" s="150"/>
      <c r="F91" s="150"/>
      <c r="G91" s="150"/>
      <c r="H91" s="150"/>
      <c r="I91" s="154"/>
      <c r="J91" s="154"/>
      <c r="K91" s="154"/>
      <c r="L91" s="149"/>
      <c r="M91" s="149"/>
      <c r="N91" s="149"/>
      <c r="O91" s="150"/>
      <c r="P91" s="6" t="str">
        <f t="shared" si="14"/>
        <v xml:space="preserve"> </v>
      </c>
      <c r="Q91">
        <f t="shared" si="15"/>
        <v>0</v>
      </c>
      <c r="R91">
        <f t="shared" si="16"/>
        <v>0</v>
      </c>
      <c r="S91" s="4" t="str">
        <f t="shared" si="17"/>
        <v xml:space="preserve"> </v>
      </c>
      <c r="T91" s="4" t="str">
        <f t="shared" si="18"/>
        <v xml:space="preserve"> </v>
      </c>
      <c r="U91" t="str">
        <f t="shared" si="19"/>
        <v/>
      </c>
      <c r="V91" s="20">
        <f t="shared" si="20"/>
        <v>0</v>
      </c>
    </row>
    <row r="92" spans="1:22">
      <c r="A92" s="148"/>
      <c r="B92" s="154"/>
      <c r="C92" s="149"/>
      <c r="D92" s="150"/>
      <c r="E92" s="150"/>
      <c r="F92" s="150"/>
      <c r="G92" s="150"/>
      <c r="H92" s="150"/>
      <c r="I92" s="154"/>
      <c r="J92" s="154"/>
      <c r="K92" s="154"/>
      <c r="L92" s="149"/>
      <c r="M92" s="149"/>
      <c r="N92" s="149"/>
      <c r="O92" s="150"/>
      <c r="P92" s="6" t="str">
        <f t="shared" si="14"/>
        <v xml:space="preserve"> </v>
      </c>
      <c r="Q92">
        <f t="shared" si="15"/>
        <v>0</v>
      </c>
      <c r="R92">
        <f t="shared" si="16"/>
        <v>0</v>
      </c>
      <c r="S92" s="4" t="str">
        <f t="shared" si="17"/>
        <v xml:space="preserve"> </v>
      </c>
      <c r="T92" s="4" t="str">
        <f t="shared" si="18"/>
        <v xml:space="preserve"> </v>
      </c>
      <c r="U92" t="str">
        <f t="shared" si="19"/>
        <v/>
      </c>
      <c r="V92" s="20">
        <f t="shared" si="20"/>
        <v>0</v>
      </c>
    </row>
    <row r="93" spans="1:22">
      <c r="A93" s="148"/>
      <c r="B93" s="154"/>
      <c r="C93" s="149"/>
      <c r="D93" s="150"/>
      <c r="E93" s="150"/>
      <c r="F93" s="150"/>
      <c r="G93" s="150"/>
      <c r="H93" s="150"/>
      <c r="I93" s="154"/>
      <c r="J93" s="154"/>
      <c r="K93" s="154"/>
      <c r="L93" s="149"/>
      <c r="M93" s="149"/>
      <c r="N93" s="149"/>
      <c r="O93" s="150"/>
      <c r="P93" s="6" t="str">
        <f t="shared" si="14"/>
        <v xml:space="preserve"> </v>
      </c>
      <c r="Q93">
        <f t="shared" si="15"/>
        <v>0</v>
      </c>
      <c r="R93">
        <f t="shared" si="16"/>
        <v>0</v>
      </c>
      <c r="S93" s="4" t="str">
        <f t="shared" si="17"/>
        <v xml:space="preserve"> </v>
      </c>
      <c r="T93" s="4" t="str">
        <f t="shared" si="18"/>
        <v xml:space="preserve"> </v>
      </c>
      <c r="U93" t="str">
        <f t="shared" si="19"/>
        <v/>
      </c>
      <c r="V93" s="20">
        <f t="shared" si="20"/>
        <v>0</v>
      </c>
    </row>
    <row r="94" spans="1:22">
      <c r="A94" s="148"/>
      <c r="B94" s="154"/>
      <c r="C94" s="149"/>
      <c r="D94" s="150"/>
      <c r="E94" s="150"/>
      <c r="F94" s="150"/>
      <c r="G94" s="150"/>
      <c r="H94" s="150"/>
      <c r="I94" s="154"/>
      <c r="J94" s="154"/>
      <c r="K94" s="154"/>
      <c r="L94" s="149"/>
      <c r="M94" s="149"/>
      <c r="N94" s="149"/>
      <c r="O94" s="150"/>
      <c r="P94" s="6" t="str">
        <f t="shared" si="14"/>
        <v xml:space="preserve"> </v>
      </c>
      <c r="Q94">
        <f t="shared" si="15"/>
        <v>0</v>
      </c>
      <c r="R94">
        <f t="shared" si="16"/>
        <v>0</v>
      </c>
      <c r="S94" s="4" t="str">
        <f t="shared" si="17"/>
        <v xml:space="preserve"> </v>
      </c>
      <c r="T94" s="4" t="str">
        <f t="shared" si="18"/>
        <v xml:space="preserve"> </v>
      </c>
      <c r="U94" t="str">
        <f t="shared" si="19"/>
        <v/>
      </c>
      <c r="V94" s="20">
        <f t="shared" si="20"/>
        <v>0</v>
      </c>
    </row>
    <row r="95" spans="1:22">
      <c r="A95" s="148"/>
      <c r="B95" s="154"/>
      <c r="C95" s="149"/>
      <c r="D95" s="150"/>
      <c r="E95" s="150"/>
      <c r="F95" s="150"/>
      <c r="G95" s="150"/>
      <c r="H95" s="150"/>
      <c r="I95" s="154"/>
      <c r="J95" s="154"/>
      <c r="K95" s="154"/>
      <c r="L95" s="149"/>
      <c r="M95" s="149"/>
      <c r="N95" s="149"/>
      <c r="O95" s="150"/>
      <c r="P95" s="6" t="str">
        <f t="shared" si="14"/>
        <v xml:space="preserve"> </v>
      </c>
      <c r="Q95">
        <f t="shared" si="15"/>
        <v>0</v>
      </c>
      <c r="R95">
        <f t="shared" si="16"/>
        <v>0</v>
      </c>
      <c r="S95" s="4" t="str">
        <f t="shared" si="17"/>
        <v xml:space="preserve"> </v>
      </c>
      <c r="T95" s="4" t="str">
        <f t="shared" si="18"/>
        <v xml:space="preserve"> </v>
      </c>
      <c r="U95" t="str">
        <f t="shared" si="19"/>
        <v/>
      </c>
      <c r="V95" s="20">
        <f t="shared" si="20"/>
        <v>0</v>
      </c>
    </row>
    <row r="96" spans="1:22">
      <c r="A96" s="148"/>
      <c r="B96" s="154"/>
      <c r="C96" s="149"/>
      <c r="D96" s="150"/>
      <c r="E96" s="150"/>
      <c r="F96" s="150"/>
      <c r="G96" s="150"/>
      <c r="H96" s="150"/>
      <c r="I96" s="154"/>
      <c r="J96" s="154"/>
      <c r="K96" s="154"/>
      <c r="L96" s="149"/>
      <c r="M96" s="149"/>
      <c r="N96" s="149"/>
      <c r="O96" s="150"/>
      <c r="P96" s="6" t="str">
        <f t="shared" si="14"/>
        <v xml:space="preserve"> </v>
      </c>
      <c r="Q96">
        <f t="shared" si="15"/>
        <v>0</v>
      </c>
      <c r="R96">
        <f t="shared" si="16"/>
        <v>0</v>
      </c>
      <c r="S96" s="4" t="str">
        <f t="shared" si="17"/>
        <v xml:space="preserve"> </v>
      </c>
      <c r="T96" s="4" t="str">
        <f t="shared" si="18"/>
        <v xml:space="preserve"> </v>
      </c>
      <c r="U96" t="str">
        <f t="shared" si="19"/>
        <v/>
      </c>
      <c r="V96" s="20">
        <f t="shared" si="20"/>
        <v>0</v>
      </c>
    </row>
    <row r="97" spans="1:22">
      <c r="A97" s="148"/>
      <c r="B97" s="154"/>
      <c r="C97" s="149"/>
      <c r="D97" s="150"/>
      <c r="E97" s="150"/>
      <c r="F97" s="150"/>
      <c r="G97" s="150"/>
      <c r="H97" s="150"/>
      <c r="I97" s="154"/>
      <c r="J97" s="154"/>
      <c r="K97" s="154"/>
      <c r="L97" s="149"/>
      <c r="M97" s="149"/>
      <c r="N97" s="149"/>
      <c r="O97" s="150"/>
      <c r="P97" s="6" t="str">
        <f t="shared" si="14"/>
        <v xml:space="preserve"> </v>
      </c>
      <c r="Q97">
        <f t="shared" si="15"/>
        <v>0</v>
      </c>
      <c r="R97">
        <f t="shared" si="16"/>
        <v>0</v>
      </c>
      <c r="S97" s="4" t="str">
        <f t="shared" si="17"/>
        <v xml:space="preserve"> </v>
      </c>
      <c r="T97" s="4" t="str">
        <f t="shared" si="18"/>
        <v xml:space="preserve"> </v>
      </c>
      <c r="U97" t="str">
        <f t="shared" si="19"/>
        <v/>
      </c>
      <c r="V97" s="20">
        <f t="shared" si="20"/>
        <v>0</v>
      </c>
    </row>
    <row r="98" spans="1:22">
      <c r="A98" s="148"/>
      <c r="B98" s="154"/>
      <c r="C98" s="149"/>
      <c r="D98" s="150"/>
      <c r="E98" s="150"/>
      <c r="F98" s="150"/>
      <c r="G98" s="150"/>
      <c r="H98" s="150"/>
      <c r="I98" s="154"/>
      <c r="J98" s="154"/>
      <c r="K98" s="154"/>
      <c r="L98" s="149"/>
      <c r="M98" s="149"/>
      <c r="N98" s="149"/>
      <c r="O98" s="150"/>
      <c r="P98" s="6" t="str">
        <f t="shared" si="14"/>
        <v xml:space="preserve"> </v>
      </c>
      <c r="Q98">
        <f t="shared" si="15"/>
        <v>0</v>
      </c>
      <c r="R98">
        <f t="shared" si="16"/>
        <v>0</v>
      </c>
      <c r="S98" s="4" t="str">
        <f t="shared" si="17"/>
        <v xml:space="preserve"> </v>
      </c>
      <c r="T98" s="4" t="str">
        <f t="shared" si="18"/>
        <v xml:space="preserve"> </v>
      </c>
      <c r="U98" t="str">
        <f t="shared" si="19"/>
        <v/>
      </c>
      <c r="V98" s="20">
        <f t="shared" si="20"/>
        <v>0</v>
      </c>
    </row>
    <row r="99" spans="1:22">
      <c r="A99" s="148"/>
      <c r="B99" s="154"/>
      <c r="C99" s="149"/>
      <c r="D99" s="150"/>
      <c r="E99" s="150"/>
      <c r="F99" s="150"/>
      <c r="G99" s="150"/>
      <c r="H99" s="150"/>
      <c r="I99" s="154"/>
      <c r="J99" s="154"/>
      <c r="K99" s="154"/>
      <c r="L99" s="149"/>
      <c r="M99" s="149"/>
      <c r="N99" s="149"/>
      <c r="O99" s="150"/>
      <c r="P99" s="6" t="str">
        <f t="shared" si="14"/>
        <v xml:space="preserve"> </v>
      </c>
      <c r="Q99">
        <f t="shared" si="15"/>
        <v>0</v>
      </c>
      <c r="R99">
        <f t="shared" si="16"/>
        <v>0</v>
      </c>
      <c r="S99" s="4" t="str">
        <f t="shared" si="17"/>
        <v xml:space="preserve"> </v>
      </c>
      <c r="T99" s="4" t="str">
        <f t="shared" si="18"/>
        <v xml:space="preserve"> </v>
      </c>
      <c r="U99" t="str">
        <f t="shared" si="19"/>
        <v/>
      </c>
      <c r="V99" s="20">
        <f t="shared" si="20"/>
        <v>0</v>
      </c>
    </row>
    <row r="100" spans="1:22">
      <c r="A100" s="148"/>
      <c r="B100" s="154"/>
      <c r="C100" s="149"/>
      <c r="D100" s="150"/>
      <c r="E100" s="150"/>
      <c r="F100" s="150"/>
      <c r="G100" s="150"/>
      <c r="H100" s="150"/>
      <c r="I100" s="154"/>
      <c r="J100" s="154"/>
      <c r="K100" s="154"/>
      <c r="L100" s="149"/>
      <c r="M100" s="149"/>
      <c r="N100" s="149"/>
      <c r="O100" s="150"/>
      <c r="P100" s="6" t="str">
        <f t="shared" si="14"/>
        <v xml:space="preserve"> </v>
      </c>
      <c r="Q100">
        <f t="shared" si="15"/>
        <v>0</v>
      </c>
      <c r="R100">
        <f t="shared" si="16"/>
        <v>0</v>
      </c>
      <c r="S100" s="4" t="str">
        <f t="shared" si="17"/>
        <v xml:space="preserve"> </v>
      </c>
      <c r="T100" s="4" t="str">
        <f t="shared" si="18"/>
        <v xml:space="preserve"> </v>
      </c>
      <c r="U100" t="str">
        <f t="shared" si="19"/>
        <v/>
      </c>
      <c r="V100" s="20">
        <f t="shared" si="20"/>
        <v>0</v>
      </c>
    </row>
    <row r="101" spans="1:22">
      <c r="A101" s="148"/>
      <c r="B101" s="154"/>
      <c r="C101" s="149"/>
      <c r="D101" s="150"/>
      <c r="E101" s="150"/>
      <c r="F101" s="150"/>
      <c r="G101" s="150"/>
      <c r="H101" s="150"/>
      <c r="I101" s="154"/>
      <c r="J101" s="154"/>
      <c r="K101" s="154"/>
      <c r="L101" s="149"/>
      <c r="M101" s="149"/>
      <c r="N101" s="149"/>
      <c r="O101" s="150"/>
      <c r="P101" s="21" t="str">
        <f t="shared" si="14"/>
        <v xml:space="preserve"> </v>
      </c>
      <c r="Q101" s="1">
        <f t="shared" si="15"/>
        <v>0</v>
      </c>
      <c r="R101" s="1">
        <f t="shared" si="16"/>
        <v>0</v>
      </c>
      <c r="S101" s="22" t="str">
        <f t="shared" si="17"/>
        <v xml:space="preserve"> </v>
      </c>
      <c r="T101" s="22" t="str">
        <f t="shared" si="18"/>
        <v xml:space="preserve"> </v>
      </c>
      <c r="U101" s="1" t="str">
        <f t="shared" si="19"/>
        <v/>
      </c>
      <c r="V101" s="2">
        <f t="shared" si="20"/>
        <v>0</v>
      </c>
    </row>
  </sheetData>
  <sheetProtection sheet="1" objects="1" scenarios="1"/>
  <mergeCells count="1">
    <mergeCell ref="Q1:R1"/>
  </mergeCells>
  <phoneticPr fontId="1"/>
  <dataValidations count="1">
    <dataValidation imeMode="halfKatakana" allowBlank="1" showInputMessage="1" showErrorMessage="1" sqref="J1:K1" xr:uid="{C9FD3E8A-D56B-4CEC-A5CA-59B5775E265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A48F-DCC8-41F9-83A8-124B67DD747C}">
  <dimension ref="A1:L213"/>
  <sheetViews>
    <sheetView workbookViewId="0">
      <pane ySplit="4" topLeftCell="A5" activePane="bottomLeft" state="frozen"/>
      <selection pane="bottomLeft" activeCell="B5" sqref="B5"/>
    </sheetView>
  </sheetViews>
  <sheetFormatPr defaultRowHeight="13.5"/>
  <cols>
    <col min="1" max="1" width="7.625" style="24" customWidth="1"/>
    <col min="2" max="2" width="12.875" style="24" customWidth="1"/>
    <col min="3" max="3" width="10.625" style="24" customWidth="1"/>
    <col min="4" max="4" width="8.75" style="24" customWidth="1"/>
    <col min="5" max="5" width="10.625" style="24" customWidth="1"/>
    <col min="6" max="6" width="8.75" style="24" customWidth="1"/>
    <col min="7" max="7" width="7.625" style="24" customWidth="1"/>
    <col min="8" max="8" width="12.875" style="24" customWidth="1"/>
    <col min="9" max="9" width="10.625" style="24" customWidth="1"/>
    <col min="10" max="10" width="8.75" style="24" customWidth="1"/>
    <col min="11" max="11" width="10.625" style="24" customWidth="1"/>
    <col min="12" max="12" width="8.75" style="24" customWidth="1"/>
    <col min="13" max="16384" width="9" style="24"/>
  </cols>
  <sheetData>
    <row r="1" spans="1:12" ht="13.5" customHeight="1">
      <c r="A1" s="117" t="s">
        <v>1388</v>
      </c>
      <c r="B1" s="118">
        <f>はじめに①!D4</f>
        <v>0</v>
      </c>
      <c r="C1" s="119" t="s">
        <v>1389</v>
      </c>
      <c r="D1" s="120">
        <f>(C3+D3+I3+J3)*500+(E3+K3)*800</f>
        <v>0</v>
      </c>
      <c r="E1" s="405">
        <f>C3+D3</f>
        <v>0</v>
      </c>
      <c r="F1" s="405">
        <f>I3+J3</f>
        <v>0</v>
      </c>
      <c r="G1" s="405">
        <f>E1+F1</f>
        <v>0</v>
      </c>
      <c r="H1" s="406">
        <f>E3+K3</f>
        <v>0</v>
      </c>
      <c r="I1" s="221"/>
      <c r="J1" s="121"/>
      <c r="K1" s="121"/>
      <c r="L1" s="121"/>
    </row>
    <row r="2" spans="1:12" ht="13.5" hidden="1" customHeight="1">
      <c r="A2" s="122" t="str">
        <f>はじめに①!D10&amp;" "&amp;はじめに①!E10</f>
        <v xml:space="preserve"> </v>
      </c>
      <c r="B2" s="122">
        <f>はじめに①!D11</f>
        <v>0</v>
      </c>
      <c r="C2" s="122">
        <f>はじめに①!D12</f>
        <v>0</v>
      </c>
      <c r="D2" s="122">
        <f>はじめに①!D13</f>
        <v>0</v>
      </c>
      <c r="E2" s="122" t="str">
        <f>はじめに①!D14&amp;" "&amp;はじめに①!E14</f>
        <v xml:space="preserve"> </v>
      </c>
      <c r="F2" s="122">
        <f>はじめに①!D15</f>
        <v>0</v>
      </c>
      <c r="G2" s="122">
        <f>はじめに①!D16</f>
        <v>0</v>
      </c>
      <c r="H2" s="122">
        <f>はじめに①!D17</f>
        <v>0</v>
      </c>
      <c r="I2" s="122" t="str">
        <f>はじめに①!D18&amp;" "&amp;はじめに①!E18</f>
        <v xml:space="preserve"> </v>
      </c>
      <c r="J2" s="122">
        <f>はじめに①!D19</f>
        <v>0</v>
      </c>
      <c r="K2" s="122">
        <f>はじめに①!D20</f>
        <v>0</v>
      </c>
      <c r="L2" s="123">
        <f>はじめに①!D21</f>
        <v>0</v>
      </c>
    </row>
    <row r="3" spans="1:12" ht="13.5" customHeight="1" thickBot="1">
      <c r="A3" s="124">
        <f>B1</f>
        <v>0</v>
      </c>
      <c r="B3" s="125">
        <f>COUNTA(B5:B110)</f>
        <v>0</v>
      </c>
      <c r="C3" s="126">
        <f>COUNTA(C11:C110)</f>
        <v>0</v>
      </c>
      <c r="D3" s="126">
        <f>COUNTA(E11:E110)</f>
        <v>0</v>
      </c>
      <c r="E3" s="127">
        <f>COUNTA(B5)</f>
        <v>0</v>
      </c>
      <c r="F3" s="124" t="s">
        <v>1455</v>
      </c>
      <c r="G3" s="124">
        <f>B1</f>
        <v>0</v>
      </c>
      <c r="H3" s="125">
        <f>COUNTA(H5:H110)</f>
        <v>0</v>
      </c>
      <c r="I3" s="126">
        <f>COUNTA(I11:I110)</f>
        <v>0</v>
      </c>
      <c r="J3" s="126">
        <f>COUNTA(K11:K110)</f>
        <v>0</v>
      </c>
      <c r="K3" s="127">
        <f>COUNTA(H5)</f>
        <v>0</v>
      </c>
      <c r="L3" s="124" t="s">
        <v>1455</v>
      </c>
    </row>
    <row r="4" spans="1:12" ht="13.5" customHeight="1" thickBot="1">
      <c r="A4" s="128" t="s">
        <v>123</v>
      </c>
      <c r="B4" s="129" t="s">
        <v>1390</v>
      </c>
      <c r="C4" s="130" t="s">
        <v>1391</v>
      </c>
      <c r="D4" s="130" t="s">
        <v>1392</v>
      </c>
      <c r="E4" s="130" t="s">
        <v>1393</v>
      </c>
      <c r="F4" s="131" t="s">
        <v>1392</v>
      </c>
      <c r="G4" s="132" t="s">
        <v>123</v>
      </c>
      <c r="H4" s="133" t="s">
        <v>1390</v>
      </c>
      <c r="I4" s="134" t="s">
        <v>1391</v>
      </c>
      <c r="J4" s="134" t="s">
        <v>1392</v>
      </c>
      <c r="K4" s="134" t="s">
        <v>1393</v>
      </c>
      <c r="L4" s="135" t="s">
        <v>1392</v>
      </c>
    </row>
    <row r="5" spans="1:12" ht="13.5" customHeight="1" thickTop="1">
      <c r="A5" s="136" t="str">
        <f>IFERROR(VLOOKUP(B5,男子登録②!$P$2:$V$101,2,FALSE),"")</f>
        <v/>
      </c>
      <c r="B5" s="98"/>
      <c r="C5" s="407" t="s">
        <v>124</v>
      </c>
      <c r="D5" s="99"/>
      <c r="E5" s="137" t="str">
        <f>IF($B$5="","","○")</f>
        <v/>
      </c>
      <c r="F5" s="138"/>
      <c r="G5" s="139" t="str">
        <f>IFERROR(VLOOKUP(H5,女子登録②!$P$2:$V$101,2,FALSE),"")</f>
        <v/>
      </c>
      <c r="H5" s="98"/>
      <c r="I5" s="140" t="s">
        <v>124</v>
      </c>
      <c r="J5" s="99">
        <v>55.55</v>
      </c>
      <c r="K5" s="137" t="str">
        <f>IF($H$5="","","○")</f>
        <v/>
      </c>
      <c r="L5" s="138"/>
    </row>
    <row r="6" spans="1:12" ht="13.5" customHeight="1">
      <c r="A6" s="141" t="str">
        <f>IFERROR(VLOOKUP(B6,男子登録②!$P$2:$V$101,2,FALSE),"")</f>
        <v/>
      </c>
      <c r="B6" s="98"/>
      <c r="C6" s="408" t="s">
        <v>124</v>
      </c>
      <c r="D6" s="142" t="str">
        <f>IF($B$5="","",$D$5)</f>
        <v/>
      </c>
      <c r="E6" s="143" t="str">
        <f t="shared" ref="E6:E10" si="0">IF($B$5="","","○")</f>
        <v/>
      </c>
      <c r="F6" s="144"/>
      <c r="G6" s="145" t="str">
        <f>IFERROR(VLOOKUP(H6,女子登録②!$P$2:$V$101,2,FALSE),"")</f>
        <v/>
      </c>
      <c r="H6" s="101"/>
      <c r="I6" s="146" t="s">
        <v>124</v>
      </c>
      <c r="J6" s="147" t="str">
        <f>IF($H$5="","",$J$5)</f>
        <v/>
      </c>
      <c r="K6" s="143" t="str">
        <f t="shared" ref="K6:K10" si="1">IF($H$5="","","○")</f>
        <v/>
      </c>
      <c r="L6" s="144"/>
    </row>
    <row r="7" spans="1:12" ht="13.5" customHeight="1">
      <c r="A7" s="141" t="str">
        <f>IFERROR(VLOOKUP(B7,男子登録②!$P$2:$V$101,2,FALSE),"")</f>
        <v/>
      </c>
      <c r="B7" s="101"/>
      <c r="C7" s="408" t="s">
        <v>124</v>
      </c>
      <c r="D7" s="142" t="str">
        <f t="shared" ref="D7:D10" si="2">IF($B$5="","",$D$5)</f>
        <v/>
      </c>
      <c r="E7" s="143" t="str">
        <f t="shared" si="0"/>
        <v/>
      </c>
      <c r="F7" s="144"/>
      <c r="G7" s="145" t="str">
        <f>IFERROR(VLOOKUP(H7,女子登録②!$P$2:$V$101,2,FALSE),"")</f>
        <v/>
      </c>
      <c r="H7" s="101"/>
      <c r="I7" s="146" t="s">
        <v>124</v>
      </c>
      <c r="J7" s="147" t="str">
        <f t="shared" ref="J7:J10" si="3">IF($H$5="","",$J$5)</f>
        <v/>
      </c>
      <c r="K7" s="143" t="str">
        <f t="shared" si="1"/>
        <v/>
      </c>
      <c r="L7" s="144"/>
    </row>
    <row r="8" spans="1:12" ht="13.5" customHeight="1">
      <c r="A8" s="141" t="str">
        <f>IFERROR(VLOOKUP(B8,男子登録②!$P$2:$V$101,2,FALSE),"")</f>
        <v/>
      </c>
      <c r="B8" s="101"/>
      <c r="C8" s="408" t="s">
        <v>124</v>
      </c>
      <c r="D8" s="142" t="str">
        <f t="shared" si="2"/>
        <v/>
      </c>
      <c r="E8" s="143" t="str">
        <f t="shared" si="0"/>
        <v/>
      </c>
      <c r="F8" s="144"/>
      <c r="G8" s="145" t="str">
        <f>IFERROR(VLOOKUP(H8,女子登録②!$P$2:$V$101,2,FALSE),"")</f>
        <v/>
      </c>
      <c r="H8" s="101"/>
      <c r="I8" s="146" t="s">
        <v>124</v>
      </c>
      <c r="J8" s="147" t="str">
        <f t="shared" si="3"/>
        <v/>
      </c>
      <c r="K8" s="143" t="str">
        <f t="shared" si="1"/>
        <v/>
      </c>
      <c r="L8" s="144"/>
    </row>
    <row r="9" spans="1:12" ht="13.5" customHeight="1">
      <c r="A9" s="141" t="str">
        <f>IFERROR(VLOOKUP(B9,男子登録②!$P$2:$V$101,2,FALSE),"")</f>
        <v/>
      </c>
      <c r="B9" s="101"/>
      <c r="C9" s="408" t="s">
        <v>124</v>
      </c>
      <c r="D9" s="142" t="str">
        <f t="shared" si="2"/>
        <v/>
      </c>
      <c r="E9" s="143" t="str">
        <f t="shared" si="0"/>
        <v/>
      </c>
      <c r="F9" s="144"/>
      <c r="G9" s="145" t="str">
        <f>IFERROR(VLOOKUP(H9,女子登録②!$P$2:$V$101,2,FALSE),"")</f>
        <v/>
      </c>
      <c r="H9" s="101"/>
      <c r="I9" s="146" t="s">
        <v>124</v>
      </c>
      <c r="J9" s="147" t="str">
        <f t="shared" si="3"/>
        <v/>
      </c>
      <c r="K9" s="143" t="str">
        <f t="shared" si="1"/>
        <v/>
      </c>
      <c r="L9" s="144"/>
    </row>
    <row r="10" spans="1:12" ht="13.5" customHeight="1">
      <c r="A10" s="141" t="str">
        <f>IFERROR(VLOOKUP(B10,男子登録②!$P$2:$V$101,2,FALSE),"")</f>
        <v/>
      </c>
      <c r="B10" s="101"/>
      <c r="C10" s="408" t="s">
        <v>124</v>
      </c>
      <c r="D10" s="142" t="str">
        <f t="shared" si="2"/>
        <v/>
      </c>
      <c r="E10" s="143" t="str">
        <f t="shared" si="0"/>
        <v/>
      </c>
      <c r="F10" s="144"/>
      <c r="G10" s="145" t="str">
        <f>IFERROR(VLOOKUP(H10,女子登録②!$P$2:$V$101,2,FALSE),"")</f>
        <v/>
      </c>
      <c r="H10" s="101"/>
      <c r="I10" s="146" t="s">
        <v>124</v>
      </c>
      <c r="J10" s="147" t="str">
        <f t="shared" si="3"/>
        <v/>
      </c>
      <c r="K10" s="143" t="str">
        <f t="shared" si="1"/>
        <v/>
      </c>
      <c r="L10" s="144"/>
    </row>
    <row r="11" spans="1:12" ht="13.5" customHeight="1">
      <c r="A11" s="141" t="str">
        <f>IFERROR(VLOOKUP(B11,男子登録②!$P$2:$V$101,2,FALSE),"")</f>
        <v/>
      </c>
      <c r="B11" s="101"/>
      <c r="C11" s="102"/>
      <c r="D11" s="103"/>
      <c r="E11" s="401"/>
      <c r="F11" s="402"/>
      <c r="G11" s="145" t="str">
        <f>IFERROR(VLOOKUP(H11,女子登録②!$P$2:$V$101,2,FALSE),"")</f>
        <v/>
      </c>
      <c r="H11" s="101"/>
      <c r="I11" s="102"/>
      <c r="J11" s="103"/>
      <c r="K11" s="401"/>
      <c r="L11" s="402"/>
    </row>
    <row r="12" spans="1:12" ht="13.5" customHeight="1">
      <c r="A12" s="141" t="str">
        <f>IFERROR(VLOOKUP(B12,男子登録②!$P$2:$V$101,2,FALSE),"")</f>
        <v/>
      </c>
      <c r="B12" s="101"/>
      <c r="C12" s="104"/>
      <c r="D12" s="100"/>
      <c r="E12" s="403"/>
      <c r="F12" s="404"/>
      <c r="G12" s="145" t="str">
        <f>IFERROR(VLOOKUP(H12,女子登録②!$P$2:$V$101,2,FALSE),"")</f>
        <v/>
      </c>
      <c r="H12" s="101"/>
      <c r="I12" s="104"/>
      <c r="J12" s="100"/>
      <c r="K12" s="403"/>
      <c r="L12" s="404"/>
    </row>
    <row r="13" spans="1:12" ht="13.5" customHeight="1">
      <c r="A13" s="141" t="str">
        <f>IFERROR(VLOOKUP(B13,男子登録②!$P$2:$V$101,2,FALSE),"")</f>
        <v/>
      </c>
      <c r="B13" s="101"/>
      <c r="C13" s="104"/>
      <c r="D13" s="103"/>
      <c r="E13" s="403"/>
      <c r="F13" s="402"/>
      <c r="G13" s="145" t="str">
        <f>IFERROR(VLOOKUP(H13,女子登録②!$P$2:$V$101,2,FALSE),"")</f>
        <v/>
      </c>
      <c r="H13" s="101"/>
      <c r="I13" s="104"/>
      <c r="J13" s="103"/>
      <c r="K13" s="403"/>
      <c r="L13" s="402"/>
    </row>
    <row r="14" spans="1:12" ht="13.5" customHeight="1">
      <c r="A14" s="141" t="str">
        <f>IFERROR(VLOOKUP(B14,男子登録②!$P$2:$V$101,2,FALSE),"")</f>
        <v/>
      </c>
      <c r="B14" s="101"/>
      <c r="C14" s="102"/>
      <c r="D14" s="100"/>
      <c r="E14" s="401"/>
      <c r="F14" s="404"/>
      <c r="G14" s="145" t="str">
        <f>IFERROR(VLOOKUP(H14,女子登録②!$P$2:$V$101,2,FALSE),"")</f>
        <v/>
      </c>
      <c r="H14" s="101"/>
      <c r="I14" s="102"/>
      <c r="J14" s="100"/>
      <c r="K14" s="401"/>
      <c r="L14" s="404"/>
    </row>
    <row r="15" spans="1:12" ht="13.5" customHeight="1">
      <c r="A15" s="141" t="str">
        <f>IFERROR(VLOOKUP(B15,男子登録②!$P$2:$V$101,2,FALSE),"")</f>
        <v/>
      </c>
      <c r="B15" s="101"/>
      <c r="C15" s="102"/>
      <c r="D15" s="103"/>
      <c r="E15" s="401"/>
      <c r="F15" s="402"/>
      <c r="G15" s="145" t="str">
        <f>IFERROR(VLOOKUP(H15,女子登録②!$P$2:$V$101,2,FALSE),"")</f>
        <v/>
      </c>
      <c r="H15" s="101"/>
      <c r="I15" s="102"/>
      <c r="J15" s="103"/>
      <c r="K15" s="401"/>
      <c r="L15" s="402"/>
    </row>
    <row r="16" spans="1:12" ht="13.5" customHeight="1">
      <c r="A16" s="141" t="str">
        <f>IFERROR(VLOOKUP(B16,男子登録②!$P$2:$V$101,2,FALSE),"")</f>
        <v/>
      </c>
      <c r="B16" s="101"/>
      <c r="C16" s="104"/>
      <c r="D16" s="100"/>
      <c r="E16" s="403"/>
      <c r="F16" s="404"/>
      <c r="G16" s="145" t="str">
        <f>IFERROR(VLOOKUP(H16,女子登録②!$P$2:$V$101,2,FALSE),"")</f>
        <v/>
      </c>
      <c r="H16" s="101"/>
      <c r="I16" s="104"/>
      <c r="J16" s="100"/>
      <c r="K16" s="403"/>
      <c r="L16" s="404"/>
    </row>
    <row r="17" spans="1:12" ht="13.5" customHeight="1">
      <c r="A17" s="141" t="str">
        <f>IFERROR(VLOOKUP(B17,男子登録②!$P$2:$V$101,2,FALSE),"")</f>
        <v/>
      </c>
      <c r="B17" s="101"/>
      <c r="C17" s="104"/>
      <c r="D17" s="103"/>
      <c r="E17" s="403"/>
      <c r="F17" s="402"/>
      <c r="G17" s="145" t="str">
        <f>IFERROR(VLOOKUP(H17,女子登録②!$P$2:$V$101,2,FALSE),"")</f>
        <v/>
      </c>
      <c r="H17" s="101"/>
      <c r="I17" s="104"/>
      <c r="J17" s="103"/>
      <c r="K17" s="403"/>
      <c r="L17" s="402"/>
    </row>
    <row r="18" spans="1:12" ht="13.5" customHeight="1">
      <c r="A18" s="141" t="str">
        <f>IFERROR(VLOOKUP(B18,男子登録②!$P$2:$V$101,2,FALSE),"")</f>
        <v/>
      </c>
      <c r="B18" s="101"/>
      <c r="C18" s="102"/>
      <c r="D18" s="100"/>
      <c r="E18" s="401"/>
      <c r="F18" s="404"/>
      <c r="G18" s="145" t="str">
        <f>IFERROR(VLOOKUP(H18,女子登録②!$P$2:$V$101,2,FALSE),"")</f>
        <v/>
      </c>
      <c r="H18" s="101"/>
      <c r="I18" s="102"/>
      <c r="J18" s="100"/>
      <c r="K18" s="401"/>
      <c r="L18" s="404"/>
    </row>
    <row r="19" spans="1:12" ht="13.5" customHeight="1">
      <c r="A19" s="141" t="str">
        <f>IFERROR(VLOOKUP(B19,男子登録②!$P$2:$V$101,2,FALSE),"")</f>
        <v/>
      </c>
      <c r="B19" s="101"/>
      <c r="C19" s="102"/>
      <c r="D19" s="103"/>
      <c r="E19" s="401"/>
      <c r="F19" s="402"/>
      <c r="G19" s="145" t="str">
        <f>IFERROR(VLOOKUP(H19,女子登録②!$P$2:$V$101,2,FALSE),"")</f>
        <v/>
      </c>
      <c r="H19" s="101"/>
      <c r="I19" s="102"/>
      <c r="J19" s="103"/>
      <c r="K19" s="401"/>
      <c r="L19" s="402"/>
    </row>
    <row r="20" spans="1:12" ht="13.5" customHeight="1">
      <c r="A20" s="141" t="str">
        <f>IFERROR(VLOOKUP(B20,男子登録②!$P$2:$V$101,2,FALSE),"")</f>
        <v/>
      </c>
      <c r="B20" s="101"/>
      <c r="C20" s="104"/>
      <c r="D20" s="100"/>
      <c r="E20" s="403"/>
      <c r="F20" s="404"/>
      <c r="G20" s="145" t="str">
        <f>IFERROR(VLOOKUP(H20,女子登録②!$P$2:$V$101,2,FALSE),"")</f>
        <v/>
      </c>
      <c r="H20" s="101"/>
      <c r="I20" s="104"/>
      <c r="J20" s="100"/>
      <c r="K20" s="403"/>
      <c r="L20" s="404"/>
    </row>
    <row r="21" spans="1:12" ht="13.5" customHeight="1">
      <c r="A21" s="141" t="str">
        <f>IFERROR(VLOOKUP(B21,男子登録②!$P$2:$V$101,2,FALSE),"")</f>
        <v/>
      </c>
      <c r="B21" s="101"/>
      <c r="C21" s="104"/>
      <c r="D21" s="103"/>
      <c r="E21" s="403"/>
      <c r="F21" s="402"/>
      <c r="G21" s="145" t="str">
        <f>IFERROR(VLOOKUP(H21,女子登録②!$P$2:$V$101,2,FALSE),"")</f>
        <v/>
      </c>
      <c r="H21" s="101"/>
      <c r="I21" s="104"/>
      <c r="J21" s="103"/>
      <c r="K21" s="403"/>
      <c r="L21" s="402"/>
    </row>
    <row r="22" spans="1:12" ht="13.5" customHeight="1">
      <c r="A22" s="141" t="str">
        <f>IFERROR(VLOOKUP(B22,男子登録②!$P$2:$V$101,2,FALSE),"")</f>
        <v/>
      </c>
      <c r="B22" s="101"/>
      <c r="C22" s="102"/>
      <c r="D22" s="100"/>
      <c r="E22" s="401"/>
      <c r="F22" s="404"/>
      <c r="G22" s="145" t="str">
        <f>IFERROR(VLOOKUP(H22,女子登録②!$P$2:$V$101,2,FALSE),"")</f>
        <v/>
      </c>
      <c r="H22" s="101"/>
      <c r="I22" s="102"/>
      <c r="J22" s="100"/>
      <c r="K22" s="401"/>
      <c r="L22" s="404"/>
    </row>
    <row r="23" spans="1:12" ht="13.5" customHeight="1">
      <c r="A23" s="141" t="str">
        <f>IFERROR(VLOOKUP(B23,男子登録②!$P$2:$V$101,2,FALSE),"")</f>
        <v/>
      </c>
      <c r="B23" s="101"/>
      <c r="C23" s="102"/>
      <c r="D23" s="103"/>
      <c r="E23" s="401"/>
      <c r="F23" s="402"/>
      <c r="G23" s="145" t="str">
        <f>IFERROR(VLOOKUP(H23,女子登録②!$P$2:$V$101,2,FALSE),"")</f>
        <v/>
      </c>
      <c r="H23" s="101"/>
      <c r="I23" s="102"/>
      <c r="J23" s="103"/>
      <c r="K23" s="401"/>
      <c r="L23" s="402"/>
    </row>
    <row r="24" spans="1:12" ht="13.5" customHeight="1">
      <c r="A24" s="141" t="str">
        <f>IFERROR(VLOOKUP(B24,男子登録②!$P$2:$V$101,2,FALSE),"")</f>
        <v/>
      </c>
      <c r="B24" s="101"/>
      <c r="C24" s="104"/>
      <c r="D24" s="100"/>
      <c r="E24" s="403"/>
      <c r="F24" s="404"/>
      <c r="G24" s="145" t="str">
        <f>IFERROR(VLOOKUP(H24,女子登録②!$P$2:$V$101,2,FALSE),"")</f>
        <v/>
      </c>
      <c r="H24" s="101"/>
      <c r="I24" s="104"/>
      <c r="J24" s="100"/>
      <c r="K24" s="403"/>
      <c r="L24" s="404"/>
    </row>
    <row r="25" spans="1:12" ht="13.5" customHeight="1">
      <c r="A25" s="141" t="str">
        <f>IFERROR(VLOOKUP(B25,男子登録②!$P$2:$V$101,2,FALSE),"")</f>
        <v/>
      </c>
      <c r="B25" s="101"/>
      <c r="C25" s="104"/>
      <c r="D25" s="103"/>
      <c r="E25" s="403"/>
      <c r="F25" s="402"/>
      <c r="G25" s="145" t="str">
        <f>IFERROR(VLOOKUP(H25,女子登録②!$P$2:$V$101,2,FALSE),"")</f>
        <v/>
      </c>
      <c r="H25" s="101"/>
      <c r="I25" s="104"/>
      <c r="J25" s="103"/>
      <c r="K25" s="403"/>
      <c r="L25" s="402"/>
    </row>
    <row r="26" spans="1:12">
      <c r="A26" s="141" t="str">
        <f>IFERROR(VLOOKUP(B26,男子登録②!$P$2:$V$101,2,FALSE),"")</f>
        <v/>
      </c>
      <c r="B26" s="101"/>
      <c r="C26" s="102"/>
      <c r="D26" s="100"/>
      <c r="E26" s="401"/>
      <c r="F26" s="404"/>
      <c r="G26" s="145" t="str">
        <f>IFERROR(VLOOKUP(H26,女子登録②!$P$2:$V$101,2,FALSE),"")</f>
        <v/>
      </c>
      <c r="H26" s="101"/>
      <c r="I26" s="102"/>
      <c r="J26" s="100"/>
      <c r="K26" s="401"/>
      <c r="L26" s="404"/>
    </row>
    <row r="27" spans="1:12">
      <c r="A27" s="141" t="str">
        <f>IFERROR(VLOOKUP(B27,男子登録②!$P$2:$V$101,2,FALSE),"")</f>
        <v/>
      </c>
      <c r="B27" s="101"/>
      <c r="C27" s="102"/>
      <c r="D27" s="103"/>
      <c r="E27" s="401"/>
      <c r="F27" s="402"/>
      <c r="G27" s="145" t="str">
        <f>IFERROR(VLOOKUP(H27,女子登録②!$P$2:$V$101,2,FALSE),"")</f>
        <v/>
      </c>
      <c r="H27" s="101"/>
      <c r="I27" s="102"/>
      <c r="J27" s="103"/>
      <c r="K27" s="401"/>
      <c r="L27" s="402"/>
    </row>
    <row r="28" spans="1:12">
      <c r="A28" s="141" t="str">
        <f>IFERROR(VLOOKUP(B28,男子登録②!$P$2:$V$101,2,FALSE),"")</f>
        <v/>
      </c>
      <c r="B28" s="101"/>
      <c r="C28" s="104"/>
      <c r="D28" s="100"/>
      <c r="E28" s="403"/>
      <c r="F28" s="404"/>
      <c r="G28" s="145" t="str">
        <f>IFERROR(VLOOKUP(H28,女子登録②!$P$2:$V$101,2,FALSE),"")</f>
        <v/>
      </c>
      <c r="H28" s="101"/>
      <c r="I28" s="104"/>
      <c r="J28" s="100"/>
      <c r="K28" s="403"/>
      <c r="L28" s="404"/>
    </row>
    <row r="29" spans="1:12">
      <c r="A29" s="141" t="str">
        <f>IFERROR(VLOOKUP(B29,男子登録②!$P$2:$V$101,2,FALSE),"")</f>
        <v/>
      </c>
      <c r="B29" s="101"/>
      <c r="C29" s="104"/>
      <c r="D29" s="103"/>
      <c r="E29" s="403"/>
      <c r="F29" s="402"/>
      <c r="G29" s="145" t="str">
        <f>IFERROR(VLOOKUP(H29,女子登録②!$P$2:$V$101,2,FALSE),"")</f>
        <v/>
      </c>
      <c r="H29" s="101"/>
      <c r="I29" s="104"/>
      <c r="J29" s="103"/>
      <c r="K29" s="403"/>
      <c r="L29" s="402"/>
    </row>
    <row r="30" spans="1:12">
      <c r="A30" s="141" t="str">
        <f>IFERROR(VLOOKUP(B30,男子登録②!$P$2:$V$101,2,FALSE),"")</f>
        <v/>
      </c>
      <c r="B30" s="101"/>
      <c r="C30" s="102"/>
      <c r="D30" s="100"/>
      <c r="E30" s="401"/>
      <c r="F30" s="404"/>
      <c r="G30" s="145" t="str">
        <f>IFERROR(VLOOKUP(H30,女子登録②!$P$2:$V$101,2,FALSE),"")</f>
        <v/>
      </c>
      <c r="H30" s="101"/>
      <c r="I30" s="102"/>
      <c r="J30" s="100"/>
      <c r="K30" s="401"/>
      <c r="L30" s="404"/>
    </row>
    <row r="31" spans="1:12">
      <c r="A31" s="141" t="str">
        <f>IFERROR(VLOOKUP(B31,男子登録②!$P$2:$V$101,2,FALSE),"")</f>
        <v/>
      </c>
      <c r="B31" s="101"/>
      <c r="C31" s="102"/>
      <c r="D31" s="103"/>
      <c r="E31" s="401"/>
      <c r="F31" s="402"/>
      <c r="G31" s="145" t="str">
        <f>IFERROR(VLOOKUP(H31,女子登録②!$P$2:$V$101,2,FALSE),"")</f>
        <v/>
      </c>
      <c r="H31" s="101"/>
      <c r="I31" s="102"/>
      <c r="J31" s="103"/>
      <c r="K31" s="401"/>
      <c r="L31" s="402"/>
    </row>
    <row r="32" spans="1:12">
      <c r="A32" s="141" t="str">
        <f>IFERROR(VLOOKUP(B32,男子登録②!$P$2:$V$101,2,FALSE),"")</f>
        <v/>
      </c>
      <c r="B32" s="101"/>
      <c r="C32" s="104"/>
      <c r="D32" s="100"/>
      <c r="E32" s="403"/>
      <c r="F32" s="404"/>
      <c r="G32" s="145" t="str">
        <f>IFERROR(VLOOKUP(H32,女子登録②!$P$2:$V$101,2,FALSE),"")</f>
        <v/>
      </c>
      <c r="H32" s="101"/>
      <c r="I32" s="104"/>
      <c r="J32" s="100"/>
      <c r="K32" s="403"/>
      <c r="L32" s="404"/>
    </row>
    <row r="33" spans="1:12">
      <c r="A33" s="141" t="str">
        <f>IFERROR(VLOOKUP(B33,男子登録②!$P$2:$V$101,2,FALSE),"")</f>
        <v/>
      </c>
      <c r="B33" s="101"/>
      <c r="C33" s="104"/>
      <c r="D33" s="103"/>
      <c r="E33" s="403"/>
      <c r="F33" s="402"/>
      <c r="G33" s="145" t="str">
        <f>IFERROR(VLOOKUP(H33,女子登録②!$P$2:$V$101,2,FALSE),"")</f>
        <v/>
      </c>
      <c r="H33" s="101"/>
      <c r="I33" s="104"/>
      <c r="J33" s="103"/>
      <c r="K33" s="403"/>
      <c r="L33" s="402"/>
    </row>
    <row r="34" spans="1:12">
      <c r="A34" s="141" t="str">
        <f>IFERROR(VLOOKUP(B34,男子登録②!$P$2:$V$101,2,FALSE),"")</f>
        <v/>
      </c>
      <c r="B34" s="101"/>
      <c r="C34" s="102"/>
      <c r="D34" s="100"/>
      <c r="E34" s="401"/>
      <c r="F34" s="404"/>
      <c r="G34" s="145" t="str">
        <f>IFERROR(VLOOKUP(H34,女子登録②!$P$2:$V$101,2,FALSE),"")</f>
        <v/>
      </c>
      <c r="H34" s="101"/>
      <c r="I34" s="102"/>
      <c r="J34" s="100"/>
      <c r="K34" s="401"/>
      <c r="L34" s="404"/>
    </row>
    <row r="35" spans="1:12">
      <c r="A35" s="141" t="str">
        <f>IFERROR(VLOOKUP(B35,男子登録②!$P$2:$V$101,2,FALSE),"")</f>
        <v/>
      </c>
      <c r="B35" s="101"/>
      <c r="C35" s="102"/>
      <c r="D35" s="103"/>
      <c r="E35" s="401"/>
      <c r="F35" s="402"/>
      <c r="G35" s="145" t="str">
        <f>IFERROR(VLOOKUP(H35,女子登録②!$P$2:$V$101,2,FALSE),"")</f>
        <v/>
      </c>
      <c r="H35" s="101"/>
      <c r="I35" s="102"/>
      <c r="J35" s="103"/>
      <c r="K35" s="401"/>
      <c r="L35" s="402"/>
    </row>
    <row r="36" spans="1:12">
      <c r="A36" s="141" t="str">
        <f>IFERROR(VLOOKUP(B36,男子登録②!$P$2:$V$101,2,FALSE),"")</f>
        <v/>
      </c>
      <c r="B36" s="101"/>
      <c r="C36" s="104"/>
      <c r="D36" s="100"/>
      <c r="E36" s="403"/>
      <c r="F36" s="404"/>
      <c r="G36" s="145" t="str">
        <f>IFERROR(VLOOKUP(H36,女子登録②!$P$2:$V$101,2,FALSE),"")</f>
        <v/>
      </c>
      <c r="H36" s="101"/>
      <c r="I36" s="104"/>
      <c r="J36" s="100"/>
      <c r="K36" s="403"/>
      <c r="L36" s="404"/>
    </row>
    <row r="37" spans="1:12">
      <c r="A37" s="141" t="str">
        <f>IFERROR(VLOOKUP(B37,男子登録②!$P$2:$V$101,2,FALSE),"")</f>
        <v/>
      </c>
      <c r="B37" s="101"/>
      <c r="C37" s="104"/>
      <c r="D37" s="103"/>
      <c r="E37" s="403"/>
      <c r="F37" s="402"/>
      <c r="G37" s="145" t="str">
        <f>IFERROR(VLOOKUP(H37,女子登録②!$P$2:$V$101,2,FALSE),"")</f>
        <v/>
      </c>
      <c r="H37" s="101"/>
      <c r="I37" s="104"/>
      <c r="J37" s="103"/>
      <c r="K37" s="403"/>
      <c r="L37" s="402"/>
    </row>
    <row r="38" spans="1:12">
      <c r="A38" s="141" t="str">
        <f>IFERROR(VLOOKUP(B38,男子登録②!$P$2:$V$101,2,FALSE),"")</f>
        <v/>
      </c>
      <c r="B38" s="101"/>
      <c r="C38" s="102"/>
      <c r="D38" s="100"/>
      <c r="E38" s="401"/>
      <c r="F38" s="404"/>
      <c r="G38" s="145" t="str">
        <f>IFERROR(VLOOKUP(H38,女子登録②!$P$2:$V$101,2,FALSE),"")</f>
        <v/>
      </c>
      <c r="H38" s="101"/>
      <c r="I38" s="102"/>
      <c r="J38" s="100"/>
      <c r="K38" s="401"/>
      <c r="L38" s="404"/>
    </row>
    <row r="39" spans="1:12">
      <c r="A39" s="141" t="str">
        <f>IFERROR(VLOOKUP(B39,男子登録②!$P$2:$V$101,2,FALSE),"")</f>
        <v/>
      </c>
      <c r="B39" s="101"/>
      <c r="C39" s="102"/>
      <c r="D39" s="103"/>
      <c r="E39" s="401"/>
      <c r="F39" s="402"/>
      <c r="G39" s="145" t="str">
        <f>IFERROR(VLOOKUP(H39,女子登録②!$P$2:$V$101,2,FALSE),"")</f>
        <v/>
      </c>
      <c r="H39" s="101"/>
      <c r="I39" s="102"/>
      <c r="J39" s="103"/>
      <c r="K39" s="401"/>
      <c r="L39" s="402"/>
    </row>
    <row r="40" spans="1:12">
      <c r="A40" s="141" t="str">
        <f>IFERROR(VLOOKUP(B40,男子登録②!$P$2:$V$101,2,FALSE),"")</f>
        <v/>
      </c>
      <c r="B40" s="101"/>
      <c r="C40" s="104"/>
      <c r="D40" s="100"/>
      <c r="E40" s="403"/>
      <c r="F40" s="404"/>
      <c r="G40" s="145" t="str">
        <f>IFERROR(VLOOKUP(H40,女子登録②!$P$2:$V$101,2,FALSE),"")</f>
        <v/>
      </c>
      <c r="H40" s="101"/>
      <c r="I40" s="104"/>
      <c r="J40" s="100"/>
      <c r="K40" s="403"/>
      <c r="L40" s="404"/>
    </row>
    <row r="41" spans="1:12">
      <c r="A41" s="141" t="str">
        <f>IFERROR(VLOOKUP(B41,男子登録②!$P$2:$V$101,2,FALSE),"")</f>
        <v/>
      </c>
      <c r="B41" s="101"/>
      <c r="C41" s="104"/>
      <c r="D41" s="103"/>
      <c r="E41" s="403"/>
      <c r="F41" s="402"/>
      <c r="G41" s="145" t="str">
        <f>IFERROR(VLOOKUP(H41,女子登録②!$P$2:$V$101,2,FALSE),"")</f>
        <v/>
      </c>
      <c r="H41" s="101"/>
      <c r="I41" s="104"/>
      <c r="J41" s="103"/>
      <c r="K41" s="403"/>
      <c r="L41" s="402"/>
    </row>
    <row r="42" spans="1:12">
      <c r="A42" s="141" t="str">
        <f>IFERROR(VLOOKUP(B42,男子登録②!$P$2:$V$101,2,FALSE),"")</f>
        <v/>
      </c>
      <c r="B42" s="101"/>
      <c r="C42" s="102"/>
      <c r="D42" s="100"/>
      <c r="E42" s="401"/>
      <c r="F42" s="404"/>
      <c r="G42" s="145" t="str">
        <f>IFERROR(VLOOKUP(H42,女子登録②!$P$2:$V$101,2,FALSE),"")</f>
        <v/>
      </c>
      <c r="H42" s="101"/>
      <c r="I42" s="102"/>
      <c r="J42" s="100"/>
      <c r="K42" s="401"/>
      <c r="L42" s="404"/>
    </row>
    <row r="43" spans="1:12">
      <c r="A43" s="141" t="str">
        <f>IFERROR(VLOOKUP(B43,男子登録②!$P$2:$V$101,2,FALSE),"")</f>
        <v/>
      </c>
      <c r="B43" s="101"/>
      <c r="C43" s="102"/>
      <c r="D43" s="103"/>
      <c r="E43" s="401"/>
      <c r="F43" s="402"/>
      <c r="G43" s="145" t="str">
        <f>IFERROR(VLOOKUP(H43,女子登録②!$P$2:$V$101,2,FALSE),"")</f>
        <v/>
      </c>
      <c r="H43" s="101"/>
      <c r="I43" s="102"/>
      <c r="J43" s="103"/>
      <c r="K43" s="401"/>
      <c r="L43" s="402"/>
    </row>
    <row r="44" spans="1:12">
      <c r="A44" s="141" t="str">
        <f>IFERROR(VLOOKUP(B44,男子登録②!$P$2:$V$101,2,FALSE),"")</f>
        <v/>
      </c>
      <c r="B44" s="101"/>
      <c r="C44" s="104"/>
      <c r="D44" s="100"/>
      <c r="E44" s="403"/>
      <c r="F44" s="404"/>
      <c r="G44" s="145" t="str">
        <f>IFERROR(VLOOKUP(H44,女子登録②!$P$2:$V$101,2,FALSE),"")</f>
        <v/>
      </c>
      <c r="H44" s="101"/>
      <c r="I44" s="104"/>
      <c r="J44" s="100"/>
      <c r="K44" s="403"/>
      <c r="L44" s="404"/>
    </row>
    <row r="45" spans="1:12">
      <c r="A45" s="141" t="str">
        <f>IFERROR(VLOOKUP(B45,男子登録②!$P$2:$V$101,2,FALSE),"")</f>
        <v/>
      </c>
      <c r="B45" s="101"/>
      <c r="C45" s="104"/>
      <c r="D45" s="103"/>
      <c r="E45" s="403"/>
      <c r="F45" s="402"/>
      <c r="G45" s="145" t="str">
        <f>IFERROR(VLOOKUP(H45,女子登録②!$P$2:$V$101,2,FALSE),"")</f>
        <v/>
      </c>
      <c r="H45" s="101"/>
      <c r="I45" s="104"/>
      <c r="J45" s="103"/>
      <c r="K45" s="403"/>
      <c r="L45" s="402"/>
    </row>
    <row r="46" spans="1:12">
      <c r="A46" s="141" t="str">
        <f>IFERROR(VLOOKUP(B46,男子登録②!$P$2:$V$101,2,FALSE),"")</f>
        <v/>
      </c>
      <c r="B46" s="101"/>
      <c r="C46" s="102"/>
      <c r="D46" s="100"/>
      <c r="E46" s="401"/>
      <c r="F46" s="404"/>
      <c r="G46" s="145" t="str">
        <f>IFERROR(VLOOKUP(H46,女子登録②!$P$2:$V$101,2,FALSE),"")</f>
        <v/>
      </c>
      <c r="H46" s="101"/>
      <c r="I46" s="102"/>
      <c r="J46" s="100"/>
      <c r="K46" s="401"/>
      <c r="L46" s="404"/>
    </row>
    <row r="47" spans="1:12">
      <c r="A47" s="141" t="str">
        <f>IFERROR(VLOOKUP(B47,男子登録②!$P$2:$V$101,2,FALSE),"")</f>
        <v/>
      </c>
      <c r="B47" s="101"/>
      <c r="C47" s="102"/>
      <c r="D47" s="103"/>
      <c r="E47" s="401"/>
      <c r="F47" s="402"/>
      <c r="G47" s="145" t="str">
        <f>IFERROR(VLOOKUP(H47,女子登録②!$P$2:$V$101,2,FALSE),"")</f>
        <v/>
      </c>
      <c r="H47" s="101"/>
      <c r="I47" s="102"/>
      <c r="J47" s="103"/>
      <c r="K47" s="401"/>
      <c r="L47" s="402"/>
    </row>
    <row r="48" spans="1:12">
      <c r="A48" s="141" t="str">
        <f>IFERROR(VLOOKUP(B48,男子登録②!$P$2:$V$101,2,FALSE),"")</f>
        <v/>
      </c>
      <c r="B48" s="101"/>
      <c r="C48" s="104"/>
      <c r="D48" s="100"/>
      <c r="E48" s="403"/>
      <c r="F48" s="404"/>
      <c r="G48" s="145" t="str">
        <f>IFERROR(VLOOKUP(H48,女子登録②!$P$2:$V$101,2,FALSE),"")</f>
        <v/>
      </c>
      <c r="H48" s="101"/>
      <c r="I48" s="104"/>
      <c r="J48" s="100"/>
      <c r="K48" s="403"/>
      <c r="L48" s="404"/>
    </row>
    <row r="49" spans="1:12">
      <c r="A49" s="141" t="str">
        <f>IFERROR(VLOOKUP(B49,男子登録②!$P$2:$V$101,2,FALSE),"")</f>
        <v/>
      </c>
      <c r="B49" s="101"/>
      <c r="C49" s="104"/>
      <c r="D49" s="103"/>
      <c r="E49" s="403"/>
      <c r="F49" s="402"/>
      <c r="G49" s="145" t="str">
        <f>IFERROR(VLOOKUP(H49,女子登録②!$P$2:$V$101,2,FALSE),"")</f>
        <v/>
      </c>
      <c r="H49" s="101"/>
      <c r="I49" s="104"/>
      <c r="J49" s="103"/>
      <c r="K49" s="403"/>
      <c r="L49" s="402"/>
    </row>
    <row r="50" spans="1:12">
      <c r="A50" s="141" t="str">
        <f>IFERROR(VLOOKUP(B50,男子登録②!$P$2:$V$101,2,FALSE),"")</f>
        <v/>
      </c>
      <c r="B50" s="101"/>
      <c r="C50" s="102"/>
      <c r="D50" s="100"/>
      <c r="E50" s="401"/>
      <c r="F50" s="404"/>
      <c r="G50" s="145" t="str">
        <f>IFERROR(VLOOKUP(H50,女子登録②!$P$2:$V$101,2,FALSE),"")</f>
        <v/>
      </c>
      <c r="H50" s="101"/>
      <c r="I50" s="102"/>
      <c r="J50" s="100"/>
      <c r="K50" s="401"/>
      <c r="L50" s="404"/>
    </row>
    <row r="51" spans="1:12">
      <c r="A51" s="141" t="str">
        <f>IFERROR(VLOOKUP(B51,男子登録②!$P$2:$V$101,2,FALSE),"")</f>
        <v/>
      </c>
      <c r="B51" s="101"/>
      <c r="C51" s="102"/>
      <c r="D51" s="103"/>
      <c r="E51" s="401"/>
      <c r="F51" s="402"/>
      <c r="G51" s="145" t="str">
        <f>IFERROR(VLOOKUP(H51,女子登録②!$P$2:$V$101,2,FALSE),"")</f>
        <v/>
      </c>
      <c r="H51" s="101"/>
      <c r="I51" s="102"/>
      <c r="J51" s="103"/>
      <c r="K51" s="401"/>
      <c r="L51" s="402"/>
    </row>
    <row r="52" spans="1:12">
      <c r="A52" s="141" t="str">
        <f>IFERROR(VLOOKUP(B52,男子登録②!$P$2:$V$101,2,FALSE),"")</f>
        <v/>
      </c>
      <c r="B52" s="101"/>
      <c r="C52" s="104"/>
      <c r="D52" s="100"/>
      <c r="E52" s="403"/>
      <c r="F52" s="404"/>
      <c r="G52" s="145" t="str">
        <f>IFERROR(VLOOKUP(H52,女子登録②!$P$2:$V$101,2,FALSE),"")</f>
        <v/>
      </c>
      <c r="H52" s="101"/>
      <c r="I52" s="104"/>
      <c r="J52" s="100"/>
      <c r="K52" s="403"/>
      <c r="L52" s="404"/>
    </row>
    <row r="53" spans="1:12">
      <c r="A53" s="141" t="str">
        <f>IFERROR(VLOOKUP(B53,男子登録②!$P$2:$V$101,2,FALSE),"")</f>
        <v/>
      </c>
      <c r="B53" s="101"/>
      <c r="C53" s="104"/>
      <c r="D53" s="103"/>
      <c r="E53" s="403"/>
      <c r="F53" s="402"/>
      <c r="G53" s="145" t="str">
        <f>IFERROR(VLOOKUP(H53,女子登録②!$P$2:$V$101,2,FALSE),"")</f>
        <v/>
      </c>
      <c r="H53" s="101"/>
      <c r="I53" s="104"/>
      <c r="J53" s="103"/>
      <c r="K53" s="403"/>
      <c r="L53" s="402"/>
    </row>
    <row r="54" spans="1:12">
      <c r="A54" s="141" t="str">
        <f>IFERROR(VLOOKUP(B54,男子登録②!$P$2:$V$101,2,FALSE),"")</f>
        <v/>
      </c>
      <c r="B54" s="101"/>
      <c r="C54" s="102"/>
      <c r="D54" s="100"/>
      <c r="E54" s="401"/>
      <c r="F54" s="404"/>
      <c r="G54" s="145" t="str">
        <f>IFERROR(VLOOKUP(H54,女子登録②!$P$2:$V$101,2,FALSE),"")</f>
        <v/>
      </c>
      <c r="H54" s="101"/>
      <c r="I54" s="102"/>
      <c r="J54" s="100"/>
      <c r="K54" s="401"/>
      <c r="L54" s="404"/>
    </row>
    <row r="55" spans="1:12">
      <c r="A55" s="141" t="str">
        <f>IFERROR(VLOOKUP(B55,男子登録②!$P$2:$V$101,2,FALSE),"")</f>
        <v/>
      </c>
      <c r="B55" s="101"/>
      <c r="C55" s="102"/>
      <c r="D55" s="103"/>
      <c r="E55" s="401"/>
      <c r="F55" s="402"/>
      <c r="G55" s="145" t="str">
        <f>IFERROR(VLOOKUP(H55,女子登録②!$P$2:$V$101,2,FALSE),"")</f>
        <v/>
      </c>
      <c r="H55" s="101"/>
      <c r="I55" s="102"/>
      <c r="J55" s="103"/>
      <c r="K55" s="401"/>
      <c r="L55" s="402"/>
    </row>
    <row r="56" spans="1:12">
      <c r="A56" s="141" t="str">
        <f>IFERROR(VLOOKUP(B56,男子登録②!$P$2:$V$101,2,FALSE),"")</f>
        <v/>
      </c>
      <c r="B56" s="101"/>
      <c r="C56" s="104"/>
      <c r="D56" s="100"/>
      <c r="E56" s="403"/>
      <c r="F56" s="404"/>
      <c r="G56" s="145" t="str">
        <f>IFERROR(VLOOKUP(H56,女子登録②!$P$2:$V$101,2,FALSE),"")</f>
        <v/>
      </c>
      <c r="H56" s="101"/>
      <c r="I56" s="104"/>
      <c r="J56" s="100"/>
      <c r="K56" s="403"/>
      <c r="L56" s="404"/>
    </row>
    <row r="57" spans="1:12">
      <c r="A57" s="141" t="str">
        <f>IFERROR(VLOOKUP(B57,男子登録②!$P$2:$V$101,2,FALSE),"")</f>
        <v/>
      </c>
      <c r="B57" s="101"/>
      <c r="C57" s="104"/>
      <c r="D57" s="103"/>
      <c r="E57" s="403"/>
      <c r="F57" s="402"/>
      <c r="G57" s="145" t="str">
        <f>IFERROR(VLOOKUP(H57,女子登録②!$P$2:$V$101,2,FALSE),"")</f>
        <v/>
      </c>
      <c r="H57" s="101"/>
      <c r="I57" s="104"/>
      <c r="J57" s="103"/>
      <c r="K57" s="403"/>
      <c r="L57" s="402"/>
    </row>
    <row r="58" spans="1:12">
      <c r="A58" s="141" t="str">
        <f>IFERROR(VLOOKUP(B58,男子登録②!$P$2:$V$101,2,FALSE),"")</f>
        <v/>
      </c>
      <c r="B58" s="101"/>
      <c r="C58" s="102"/>
      <c r="D58" s="100"/>
      <c r="E58" s="401"/>
      <c r="F58" s="404"/>
      <c r="G58" s="145" t="str">
        <f>IFERROR(VLOOKUP(H58,女子登録②!$P$2:$V$101,2,FALSE),"")</f>
        <v/>
      </c>
      <c r="H58" s="101"/>
      <c r="I58" s="102"/>
      <c r="J58" s="100"/>
      <c r="K58" s="401"/>
      <c r="L58" s="404"/>
    </row>
    <row r="59" spans="1:12">
      <c r="A59" s="141" t="str">
        <f>IFERROR(VLOOKUP(B59,男子登録②!$P$2:$V$101,2,FALSE),"")</f>
        <v/>
      </c>
      <c r="B59" s="101"/>
      <c r="C59" s="102"/>
      <c r="D59" s="103"/>
      <c r="E59" s="401"/>
      <c r="F59" s="402"/>
      <c r="G59" s="145" t="str">
        <f>IFERROR(VLOOKUP(H59,女子登録②!$P$2:$V$101,2,FALSE),"")</f>
        <v/>
      </c>
      <c r="H59" s="101"/>
      <c r="I59" s="102"/>
      <c r="J59" s="103"/>
      <c r="K59" s="401"/>
      <c r="L59" s="402"/>
    </row>
    <row r="60" spans="1:12">
      <c r="A60" s="141" t="str">
        <f>IFERROR(VLOOKUP(B60,男子登録②!$P$2:$V$101,2,FALSE),"")</f>
        <v/>
      </c>
      <c r="B60" s="101"/>
      <c r="C60" s="104"/>
      <c r="D60" s="100"/>
      <c r="E60" s="403"/>
      <c r="F60" s="404"/>
      <c r="G60" s="145" t="str">
        <f>IFERROR(VLOOKUP(H60,女子登録②!$P$2:$V$101,2,FALSE),"")</f>
        <v/>
      </c>
      <c r="H60" s="101"/>
      <c r="I60" s="104"/>
      <c r="J60" s="100"/>
      <c r="K60" s="403"/>
      <c r="L60" s="404"/>
    </row>
    <row r="61" spans="1:12">
      <c r="A61" s="141" t="str">
        <f>IFERROR(VLOOKUP(B61,男子登録②!$P$2:$V$101,2,FALSE),"")</f>
        <v/>
      </c>
      <c r="B61" s="101"/>
      <c r="C61" s="104"/>
      <c r="D61" s="103"/>
      <c r="E61" s="403"/>
      <c r="F61" s="402"/>
      <c r="G61" s="145" t="str">
        <f>IFERROR(VLOOKUP(H61,女子登録②!$P$2:$V$101,2,FALSE),"")</f>
        <v/>
      </c>
      <c r="H61" s="101"/>
      <c r="I61" s="104"/>
      <c r="J61" s="103"/>
      <c r="K61" s="403"/>
      <c r="L61" s="402"/>
    </row>
    <row r="62" spans="1:12">
      <c r="A62" s="141" t="str">
        <f>IFERROR(VLOOKUP(B62,男子登録②!$P$2:$V$101,2,FALSE),"")</f>
        <v/>
      </c>
      <c r="B62" s="101"/>
      <c r="C62" s="102"/>
      <c r="D62" s="100"/>
      <c r="E62" s="401"/>
      <c r="F62" s="404"/>
      <c r="G62" s="145" t="str">
        <f>IFERROR(VLOOKUP(H62,女子登録②!$P$2:$V$101,2,FALSE),"")</f>
        <v/>
      </c>
      <c r="H62" s="101"/>
      <c r="I62" s="102"/>
      <c r="J62" s="100"/>
      <c r="K62" s="401"/>
      <c r="L62" s="404"/>
    </row>
    <row r="63" spans="1:12">
      <c r="A63" s="141" t="str">
        <f>IFERROR(VLOOKUP(B63,男子登録②!$P$2:$V$101,2,FALSE),"")</f>
        <v/>
      </c>
      <c r="B63" s="101"/>
      <c r="C63" s="102"/>
      <c r="D63" s="103"/>
      <c r="E63" s="401"/>
      <c r="F63" s="402"/>
      <c r="G63" s="145" t="str">
        <f>IFERROR(VLOOKUP(H63,女子登録②!$P$2:$V$101,2,FALSE),"")</f>
        <v/>
      </c>
      <c r="H63" s="101"/>
      <c r="I63" s="102"/>
      <c r="J63" s="103"/>
      <c r="K63" s="401"/>
      <c r="L63" s="402"/>
    </row>
    <row r="64" spans="1:12">
      <c r="A64" s="141" t="str">
        <f>IFERROR(VLOOKUP(B64,男子登録②!$P$2:$V$101,2,FALSE),"")</f>
        <v/>
      </c>
      <c r="B64" s="101"/>
      <c r="C64" s="104"/>
      <c r="D64" s="100"/>
      <c r="E64" s="403"/>
      <c r="F64" s="404"/>
      <c r="G64" s="145" t="str">
        <f>IFERROR(VLOOKUP(H64,女子登録②!$P$2:$V$101,2,FALSE),"")</f>
        <v/>
      </c>
      <c r="H64" s="101"/>
      <c r="I64" s="104"/>
      <c r="J64" s="100"/>
      <c r="K64" s="403"/>
      <c r="L64" s="404"/>
    </row>
    <row r="65" spans="1:12">
      <c r="A65" s="141" t="str">
        <f>IFERROR(VLOOKUP(B65,男子登録②!$P$2:$V$101,2,FALSE),"")</f>
        <v/>
      </c>
      <c r="B65" s="101"/>
      <c r="C65" s="104"/>
      <c r="D65" s="103"/>
      <c r="E65" s="403"/>
      <c r="F65" s="402"/>
      <c r="G65" s="145" t="str">
        <f>IFERROR(VLOOKUP(H65,女子登録②!$P$2:$V$101,2,FALSE),"")</f>
        <v/>
      </c>
      <c r="H65" s="101"/>
      <c r="I65" s="104"/>
      <c r="J65" s="103"/>
      <c r="K65" s="403"/>
      <c r="L65" s="402"/>
    </row>
    <row r="66" spans="1:12">
      <c r="A66" s="141" t="str">
        <f>IFERROR(VLOOKUP(B66,男子登録②!$P$2:$V$101,2,FALSE),"")</f>
        <v/>
      </c>
      <c r="B66" s="101"/>
      <c r="C66" s="102"/>
      <c r="D66" s="100"/>
      <c r="E66" s="401"/>
      <c r="F66" s="404"/>
      <c r="G66" s="145" t="str">
        <f>IFERROR(VLOOKUP(H66,女子登録②!$P$2:$V$101,2,FALSE),"")</f>
        <v/>
      </c>
      <c r="H66" s="101"/>
      <c r="I66" s="102"/>
      <c r="J66" s="100"/>
      <c r="K66" s="401"/>
      <c r="L66" s="404"/>
    </row>
    <row r="67" spans="1:12">
      <c r="A67" s="141" t="str">
        <f>IFERROR(VLOOKUP(B67,男子登録②!$P$2:$V$101,2,FALSE),"")</f>
        <v/>
      </c>
      <c r="B67" s="101"/>
      <c r="C67" s="102"/>
      <c r="D67" s="103"/>
      <c r="E67" s="401"/>
      <c r="F67" s="402"/>
      <c r="G67" s="145" t="str">
        <f>IFERROR(VLOOKUP(H67,女子登録②!$P$2:$V$101,2,FALSE),"")</f>
        <v/>
      </c>
      <c r="H67" s="101"/>
      <c r="I67" s="102"/>
      <c r="J67" s="103"/>
      <c r="K67" s="401"/>
      <c r="L67" s="402"/>
    </row>
    <row r="68" spans="1:12">
      <c r="A68" s="141" t="str">
        <f>IFERROR(VLOOKUP(B68,男子登録②!$P$2:$V$101,2,FALSE),"")</f>
        <v/>
      </c>
      <c r="B68" s="101"/>
      <c r="C68" s="104"/>
      <c r="D68" s="100"/>
      <c r="E68" s="403"/>
      <c r="F68" s="404"/>
      <c r="G68" s="145" t="str">
        <f>IFERROR(VLOOKUP(H68,女子登録②!$P$2:$V$101,2,FALSE),"")</f>
        <v/>
      </c>
      <c r="H68" s="101"/>
      <c r="I68" s="104"/>
      <c r="J68" s="100"/>
      <c r="K68" s="403"/>
      <c r="L68" s="404"/>
    </row>
    <row r="69" spans="1:12">
      <c r="A69" s="141" t="str">
        <f>IFERROR(VLOOKUP(B69,男子登録②!$P$2:$V$101,2,FALSE),"")</f>
        <v/>
      </c>
      <c r="B69" s="101"/>
      <c r="C69" s="104"/>
      <c r="D69" s="103"/>
      <c r="E69" s="403"/>
      <c r="F69" s="402"/>
      <c r="G69" s="145" t="str">
        <f>IFERROR(VLOOKUP(H69,女子登録②!$P$2:$V$101,2,FALSE),"")</f>
        <v/>
      </c>
      <c r="H69" s="101"/>
      <c r="I69" s="104"/>
      <c r="J69" s="103"/>
      <c r="K69" s="403"/>
      <c r="L69" s="402"/>
    </row>
    <row r="70" spans="1:12">
      <c r="A70" s="141" t="str">
        <f>IFERROR(VLOOKUP(B70,男子登録②!$P$2:$V$101,2,FALSE),"")</f>
        <v/>
      </c>
      <c r="B70" s="101"/>
      <c r="C70" s="102"/>
      <c r="D70" s="100"/>
      <c r="E70" s="401"/>
      <c r="F70" s="404"/>
      <c r="G70" s="145" t="str">
        <f>IFERROR(VLOOKUP(H70,女子登録②!$P$2:$V$101,2,FALSE),"")</f>
        <v/>
      </c>
      <c r="H70" s="101"/>
      <c r="I70" s="102"/>
      <c r="J70" s="100"/>
      <c r="K70" s="401"/>
      <c r="L70" s="404"/>
    </row>
    <row r="71" spans="1:12">
      <c r="A71" s="141" t="str">
        <f>IFERROR(VLOOKUP(B71,男子登録②!$P$2:$V$101,2,FALSE),"")</f>
        <v/>
      </c>
      <c r="B71" s="101"/>
      <c r="C71" s="102"/>
      <c r="D71" s="103"/>
      <c r="E71" s="401"/>
      <c r="F71" s="402"/>
      <c r="G71" s="145" t="str">
        <f>IFERROR(VLOOKUP(H71,女子登録②!$P$2:$V$101,2,FALSE),"")</f>
        <v/>
      </c>
      <c r="H71" s="101"/>
      <c r="I71" s="102"/>
      <c r="J71" s="103"/>
      <c r="K71" s="401"/>
      <c r="L71" s="402"/>
    </row>
    <row r="72" spans="1:12">
      <c r="A72" s="141" t="str">
        <f>IFERROR(VLOOKUP(B72,男子登録②!$P$2:$V$101,2,FALSE),"")</f>
        <v/>
      </c>
      <c r="B72" s="101"/>
      <c r="C72" s="104"/>
      <c r="D72" s="100"/>
      <c r="E72" s="403"/>
      <c r="F72" s="404"/>
      <c r="G72" s="145" t="str">
        <f>IFERROR(VLOOKUP(H72,女子登録②!$P$2:$V$101,2,FALSE),"")</f>
        <v/>
      </c>
      <c r="H72" s="101"/>
      <c r="I72" s="104"/>
      <c r="J72" s="100"/>
      <c r="K72" s="403"/>
      <c r="L72" s="404"/>
    </row>
    <row r="73" spans="1:12">
      <c r="A73" s="141" t="str">
        <f>IFERROR(VLOOKUP(B73,男子登録②!$P$2:$V$101,2,FALSE),"")</f>
        <v/>
      </c>
      <c r="B73" s="101"/>
      <c r="C73" s="104"/>
      <c r="D73" s="103"/>
      <c r="E73" s="403"/>
      <c r="F73" s="402"/>
      <c r="G73" s="145" t="str">
        <f>IFERROR(VLOOKUP(H73,女子登録②!$P$2:$V$101,2,FALSE),"")</f>
        <v/>
      </c>
      <c r="H73" s="101"/>
      <c r="I73" s="104"/>
      <c r="J73" s="103"/>
      <c r="K73" s="403"/>
      <c r="L73" s="402"/>
    </row>
    <row r="74" spans="1:12">
      <c r="A74" s="141" t="str">
        <f>IFERROR(VLOOKUP(B74,男子登録②!$P$2:$V$101,2,FALSE),"")</f>
        <v/>
      </c>
      <c r="B74" s="101"/>
      <c r="C74" s="102"/>
      <c r="D74" s="100"/>
      <c r="E74" s="401"/>
      <c r="F74" s="404"/>
      <c r="G74" s="145" t="str">
        <f>IFERROR(VLOOKUP(H74,女子登録②!$P$2:$V$101,2,FALSE),"")</f>
        <v/>
      </c>
      <c r="H74" s="101"/>
      <c r="I74" s="102"/>
      <c r="J74" s="100"/>
      <c r="K74" s="401"/>
      <c r="L74" s="404"/>
    </row>
    <row r="75" spans="1:12">
      <c r="A75" s="141" t="str">
        <f>IFERROR(VLOOKUP(B75,男子登録②!$P$2:$V$101,2,FALSE),"")</f>
        <v/>
      </c>
      <c r="B75" s="101"/>
      <c r="C75" s="102"/>
      <c r="D75" s="103"/>
      <c r="E75" s="401"/>
      <c r="F75" s="402"/>
      <c r="G75" s="145" t="str">
        <f>IFERROR(VLOOKUP(H75,女子登録②!$P$2:$V$101,2,FALSE),"")</f>
        <v/>
      </c>
      <c r="H75" s="101"/>
      <c r="I75" s="102"/>
      <c r="J75" s="103"/>
      <c r="K75" s="401"/>
      <c r="L75" s="402"/>
    </row>
    <row r="76" spans="1:12">
      <c r="A76" s="141" t="str">
        <f>IFERROR(VLOOKUP(B76,男子登録②!$P$2:$V$101,2,FALSE),"")</f>
        <v/>
      </c>
      <c r="B76" s="101"/>
      <c r="C76" s="104"/>
      <c r="D76" s="100"/>
      <c r="E76" s="403"/>
      <c r="F76" s="404"/>
      <c r="G76" s="145" t="str">
        <f>IFERROR(VLOOKUP(H76,女子登録②!$P$2:$V$101,2,FALSE),"")</f>
        <v/>
      </c>
      <c r="H76" s="101"/>
      <c r="I76" s="104"/>
      <c r="J76" s="100"/>
      <c r="K76" s="403"/>
      <c r="L76" s="404"/>
    </row>
    <row r="77" spans="1:12">
      <c r="A77" s="141" t="str">
        <f>IFERROR(VLOOKUP(B77,男子登録②!$P$2:$V$101,2,FALSE),"")</f>
        <v/>
      </c>
      <c r="B77" s="101"/>
      <c r="C77" s="104"/>
      <c r="D77" s="103"/>
      <c r="E77" s="403"/>
      <c r="F77" s="402"/>
      <c r="G77" s="145" t="str">
        <f>IFERROR(VLOOKUP(H77,女子登録②!$P$2:$V$101,2,FALSE),"")</f>
        <v/>
      </c>
      <c r="H77" s="101"/>
      <c r="I77" s="104"/>
      <c r="J77" s="103"/>
      <c r="K77" s="403"/>
      <c r="L77" s="402"/>
    </row>
    <row r="78" spans="1:12">
      <c r="A78" s="141" t="str">
        <f>IFERROR(VLOOKUP(B78,男子登録②!$P$2:$V$101,2,FALSE),"")</f>
        <v/>
      </c>
      <c r="B78" s="101"/>
      <c r="C78" s="102"/>
      <c r="D78" s="100"/>
      <c r="E78" s="401"/>
      <c r="F78" s="404"/>
      <c r="G78" s="145" t="str">
        <f>IFERROR(VLOOKUP(H78,女子登録②!$P$2:$V$101,2,FALSE),"")</f>
        <v/>
      </c>
      <c r="H78" s="101"/>
      <c r="I78" s="102"/>
      <c r="J78" s="100"/>
      <c r="K78" s="401"/>
      <c r="L78" s="404"/>
    </row>
    <row r="79" spans="1:12">
      <c r="A79" s="141" t="str">
        <f>IFERROR(VLOOKUP(B79,男子登録②!$P$2:$V$101,2,FALSE),"")</f>
        <v/>
      </c>
      <c r="B79" s="101"/>
      <c r="C79" s="102"/>
      <c r="D79" s="103"/>
      <c r="E79" s="401"/>
      <c r="F79" s="402"/>
      <c r="G79" s="145" t="str">
        <f>IFERROR(VLOOKUP(H79,女子登録②!$P$2:$V$101,2,FALSE),"")</f>
        <v/>
      </c>
      <c r="H79" s="101"/>
      <c r="I79" s="102"/>
      <c r="J79" s="103"/>
      <c r="K79" s="401"/>
      <c r="L79" s="402"/>
    </row>
    <row r="80" spans="1:12">
      <c r="A80" s="141" t="str">
        <f>IFERROR(VLOOKUP(B80,男子登録②!$P$2:$V$101,2,FALSE),"")</f>
        <v/>
      </c>
      <c r="B80" s="101"/>
      <c r="C80" s="104"/>
      <c r="D80" s="100"/>
      <c r="E80" s="403"/>
      <c r="F80" s="404"/>
      <c r="G80" s="145" t="str">
        <f>IFERROR(VLOOKUP(H80,女子登録②!$P$2:$V$101,2,FALSE),"")</f>
        <v/>
      </c>
      <c r="H80" s="101"/>
      <c r="I80" s="104"/>
      <c r="J80" s="100"/>
      <c r="K80" s="403"/>
      <c r="L80" s="404"/>
    </row>
    <row r="81" spans="1:12">
      <c r="A81" s="141" t="str">
        <f>IFERROR(VLOOKUP(B81,男子登録②!$P$2:$V$101,2,FALSE),"")</f>
        <v/>
      </c>
      <c r="B81" s="101"/>
      <c r="C81" s="104"/>
      <c r="D81" s="103"/>
      <c r="E81" s="403"/>
      <c r="F81" s="402"/>
      <c r="G81" s="145" t="str">
        <f>IFERROR(VLOOKUP(H81,女子登録②!$P$2:$V$101,2,FALSE),"")</f>
        <v/>
      </c>
      <c r="H81" s="101"/>
      <c r="I81" s="104"/>
      <c r="J81" s="103"/>
      <c r="K81" s="403"/>
      <c r="L81" s="402"/>
    </row>
    <row r="82" spans="1:12">
      <c r="A82" s="141" t="str">
        <f>IFERROR(VLOOKUP(B82,男子登録②!$P$2:$V$101,2,FALSE),"")</f>
        <v/>
      </c>
      <c r="B82" s="101"/>
      <c r="C82" s="102"/>
      <c r="D82" s="100"/>
      <c r="E82" s="401"/>
      <c r="F82" s="404"/>
      <c r="G82" s="145" t="str">
        <f>IFERROR(VLOOKUP(H82,女子登録②!$P$2:$V$101,2,FALSE),"")</f>
        <v/>
      </c>
      <c r="H82" s="101"/>
      <c r="I82" s="102"/>
      <c r="J82" s="100"/>
      <c r="K82" s="401"/>
      <c r="L82" s="404"/>
    </row>
    <row r="83" spans="1:12">
      <c r="A83" s="141" t="str">
        <f>IFERROR(VLOOKUP(B83,男子登録②!$P$2:$V$101,2,FALSE),"")</f>
        <v/>
      </c>
      <c r="B83" s="101"/>
      <c r="C83" s="102"/>
      <c r="D83" s="103"/>
      <c r="E83" s="401"/>
      <c r="F83" s="402"/>
      <c r="G83" s="145" t="str">
        <f>IFERROR(VLOOKUP(H83,女子登録②!$P$2:$V$101,2,FALSE),"")</f>
        <v/>
      </c>
      <c r="H83" s="101"/>
      <c r="I83" s="102"/>
      <c r="J83" s="103"/>
      <c r="K83" s="401"/>
      <c r="L83" s="402"/>
    </row>
    <row r="84" spans="1:12">
      <c r="A84" s="141" t="str">
        <f>IFERROR(VLOOKUP(B84,男子登録②!$P$2:$V$101,2,FALSE),"")</f>
        <v/>
      </c>
      <c r="B84" s="101"/>
      <c r="C84" s="104"/>
      <c r="D84" s="100"/>
      <c r="E84" s="403"/>
      <c r="F84" s="404"/>
      <c r="G84" s="145" t="str">
        <f>IFERROR(VLOOKUP(H84,女子登録②!$P$2:$V$101,2,FALSE),"")</f>
        <v/>
      </c>
      <c r="H84" s="101"/>
      <c r="I84" s="104"/>
      <c r="J84" s="100"/>
      <c r="K84" s="403"/>
      <c r="L84" s="404"/>
    </row>
    <row r="85" spans="1:12">
      <c r="A85" s="141" t="str">
        <f>IFERROR(VLOOKUP(B85,男子登録②!$P$2:$V$101,2,FALSE),"")</f>
        <v/>
      </c>
      <c r="B85" s="101"/>
      <c r="C85" s="104"/>
      <c r="D85" s="103"/>
      <c r="E85" s="403"/>
      <c r="F85" s="402"/>
      <c r="G85" s="145" t="str">
        <f>IFERROR(VLOOKUP(H85,女子登録②!$P$2:$V$101,2,FALSE),"")</f>
        <v/>
      </c>
      <c r="H85" s="101"/>
      <c r="I85" s="104"/>
      <c r="J85" s="103"/>
      <c r="K85" s="403"/>
      <c r="L85" s="402"/>
    </row>
    <row r="86" spans="1:12">
      <c r="A86" s="141" t="str">
        <f>IFERROR(VLOOKUP(B86,男子登録②!$P$2:$V$101,2,FALSE),"")</f>
        <v/>
      </c>
      <c r="B86" s="101"/>
      <c r="C86" s="102"/>
      <c r="D86" s="100"/>
      <c r="E86" s="401"/>
      <c r="F86" s="404"/>
      <c r="G86" s="145" t="str">
        <f>IFERROR(VLOOKUP(H86,女子登録②!$P$2:$V$101,2,FALSE),"")</f>
        <v/>
      </c>
      <c r="H86" s="101"/>
      <c r="I86" s="102"/>
      <c r="J86" s="100"/>
      <c r="K86" s="401"/>
      <c r="L86" s="404"/>
    </row>
    <row r="87" spans="1:12">
      <c r="A87" s="141" t="str">
        <f>IFERROR(VLOOKUP(B87,男子登録②!$P$2:$V$101,2,FALSE),"")</f>
        <v/>
      </c>
      <c r="B87" s="101"/>
      <c r="C87" s="102"/>
      <c r="D87" s="103"/>
      <c r="E87" s="401"/>
      <c r="F87" s="402"/>
      <c r="G87" s="145" t="str">
        <f>IFERROR(VLOOKUP(H87,女子登録②!$P$2:$V$101,2,FALSE),"")</f>
        <v/>
      </c>
      <c r="H87" s="101"/>
      <c r="I87" s="102"/>
      <c r="J87" s="103"/>
      <c r="K87" s="401"/>
      <c r="L87" s="402"/>
    </row>
    <row r="88" spans="1:12">
      <c r="A88" s="141" t="str">
        <f>IFERROR(VLOOKUP(B88,男子登録②!$P$2:$V$101,2,FALSE),"")</f>
        <v/>
      </c>
      <c r="B88" s="101"/>
      <c r="C88" s="104"/>
      <c r="D88" s="100"/>
      <c r="E88" s="403"/>
      <c r="F88" s="404"/>
      <c r="G88" s="145" t="str">
        <f>IFERROR(VLOOKUP(H88,女子登録②!$P$2:$V$101,2,FALSE),"")</f>
        <v/>
      </c>
      <c r="H88" s="101"/>
      <c r="I88" s="104"/>
      <c r="J88" s="100"/>
      <c r="K88" s="403"/>
      <c r="L88" s="404"/>
    </row>
    <row r="89" spans="1:12">
      <c r="A89" s="141" t="str">
        <f>IFERROR(VLOOKUP(B89,男子登録②!$P$2:$V$101,2,FALSE),"")</f>
        <v/>
      </c>
      <c r="B89" s="101"/>
      <c r="C89" s="104"/>
      <c r="D89" s="103"/>
      <c r="E89" s="403"/>
      <c r="F89" s="402"/>
      <c r="G89" s="145" t="str">
        <f>IFERROR(VLOOKUP(H89,女子登録②!$P$2:$V$101,2,FALSE),"")</f>
        <v/>
      </c>
      <c r="H89" s="101"/>
      <c r="I89" s="104"/>
      <c r="J89" s="103"/>
      <c r="K89" s="403"/>
      <c r="L89" s="402"/>
    </row>
    <row r="90" spans="1:12">
      <c r="A90" s="141" t="str">
        <f>IFERROR(VLOOKUP(B90,男子登録②!$P$2:$V$101,2,FALSE),"")</f>
        <v/>
      </c>
      <c r="B90" s="101"/>
      <c r="C90" s="102"/>
      <c r="D90" s="100"/>
      <c r="E90" s="401"/>
      <c r="F90" s="404"/>
      <c r="G90" s="145" t="str">
        <f>IFERROR(VLOOKUP(H90,女子登録②!$P$2:$V$101,2,FALSE),"")</f>
        <v/>
      </c>
      <c r="H90" s="101"/>
      <c r="I90" s="102"/>
      <c r="J90" s="100"/>
      <c r="K90" s="401"/>
      <c r="L90" s="404"/>
    </row>
    <row r="91" spans="1:12">
      <c r="A91" s="141" t="str">
        <f>IFERROR(VLOOKUP(B91,男子登録②!$P$2:$V$101,2,FALSE),"")</f>
        <v/>
      </c>
      <c r="B91" s="101"/>
      <c r="C91" s="102"/>
      <c r="D91" s="103"/>
      <c r="E91" s="401"/>
      <c r="F91" s="402"/>
      <c r="G91" s="145" t="str">
        <f>IFERROR(VLOOKUP(H91,女子登録②!$P$2:$V$101,2,FALSE),"")</f>
        <v/>
      </c>
      <c r="H91" s="101"/>
      <c r="I91" s="102"/>
      <c r="J91" s="103"/>
      <c r="K91" s="401"/>
      <c r="L91" s="402"/>
    </row>
    <row r="92" spans="1:12">
      <c r="A92" s="141" t="str">
        <f>IFERROR(VLOOKUP(B92,男子登録②!$P$2:$V$101,2,FALSE),"")</f>
        <v/>
      </c>
      <c r="B92" s="101"/>
      <c r="C92" s="104"/>
      <c r="D92" s="100"/>
      <c r="E92" s="403"/>
      <c r="F92" s="404"/>
      <c r="G92" s="145" t="str">
        <f>IFERROR(VLOOKUP(H92,女子登録②!$P$2:$V$101,2,FALSE),"")</f>
        <v/>
      </c>
      <c r="H92" s="101"/>
      <c r="I92" s="104"/>
      <c r="J92" s="100"/>
      <c r="K92" s="403"/>
      <c r="L92" s="404"/>
    </row>
    <row r="93" spans="1:12">
      <c r="A93" s="141" t="str">
        <f>IFERROR(VLOOKUP(B93,男子登録②!$P$2:$V$101,2,FALSE),"")</f>
        <v/>
      </c>
      <c r="B93" s="101"/>
      <c r="C93" s="104"/>
      <c r="D93" s="103"/>
      <c r="E93" s="403"/>
      <c r="F93" s="402"/>
      <c r="G93" s="145" t="str">
        <f>IFERROR(VLOOKUP(H93,女子登録②!$P$2:$V$101,2,FALSE),"")</f>
        <v/>
      </c>
      <c r="H93" s="101"/>
      <c r="I93" s="104"/>
      <c r="J93" s="103"/>
      <c r="K93" s="403"/>
      <c r="L93" s="402"/>
    </row>
    <row r="94" spans="1:12">
      <c r="A94" s="141" t="str">
        <f>IFERROR(VLOOKUP(B94,男子登録②!$P$2:$V$101,2,FALSE),"")</f>
        <v/>
      </c>
      <c r="B94" s="101"/>
      <c r="C94" s="102"/>
      <c r="D94" s="100"/>
      <c r="E94" s="401"/>
      <c r="F94" s="404"/>
      <c r="G94" s="145" t="str">
        <f>IFERROR(VLOOKUP(H94,女子登録②!$P$2:$V$101,2,FALSE),"")</f>
        <v/>
      </c>
      <c r="H94" s="101"/>
      <c r="I94" s="102"/>
      <c r="J94" s="100"/>
      <c r="K94" s="401"/>
      <c r="L94" s="404"/>
    </row>
    <row r="95" spans="1:12">
      <c r="A95" s="141" t="str">
        <f>IFERROR(VLOOKUP(B95,男子登録②!$P$2:$V$101,2,FALSE),"")</f>
        <v/>
      </c>
      <c r="B95" s="101"/>
      <c r="C95" s="102"/>
      <c r="D95" s="103"/>
      <c r="E95" s="401"/>
      <c r="F95" s="402"/>
      <c r="G95" s="145" t="str">
        <f>IFERROR(VLOOKUP(H95,女子登録②!$P$2:$V$101,2,FALSE),"")</f>
        <v/>
      </c>
      <c r="H95" s="101"/>
      <c r="I95" s="102"/>
      <c r="J95" s="103"/>
      <c r="K95" s="401"/>
      <c r="L95" s="402"/>
    </row>
    <row r="96" spans="1:12">
      <c r="A96" s="141" t="str">
        <f>IFERROR(VLOOKUP(B96,男子登録②!$P$2:$V$101,2,FALSE),"")</f>
        <v/>
      </c>
      <c r="B96" s="101"/>
      <c r="C96" s="104"/>
      <c r="D96" s="100"/>
      <c r="E96" s="403"/>
      <c r="F96" s="404"/>
      <c r="G96" s="145" t="str">
        <f>IFERROR(VLOOKUP(H96,女子登録②!$P$2:$V$101,2,FALSE),"")</f>
        <v/>
      </c>
      <c r="H96" s="101"/>
      <c r="I96" s="104"/>
      <c r="J96" s="100"/>
      <c r="K96" s="403"/>
      <c r="L96" s="404"/>
    </row>
    <row r="97" spans="1:12">
      <c r="A97" s="141" t="str">
        <f>IFERROR(VLOOKUP(B97,男子登録②!$P$2:$V$101,2,FALSE),"")</f>
        <v/>
      </c>
      <c r="B97" s="101"/>
      <c r="C97" s="104"/>
      <c r="D97" s="103"/>
      <c r="E97" s="403"/>
      <c r="F97" s="402"/>
      <c r="G97" s="145" t="str">
        <f>IFERROR(VLOOKUP(H97,女子登録②!$P$2:$V$101,2,FALSE),"")</f>
        <v/>
      </c>
      <c r="H97" s="101"/>
      <c r="I97" s="104"/>
      <c r="J97" s="103"/>
      <c r="K97" s="403"/>
      <c r="L97" s="402"/>
    </row>
    <row r="98" spans="1:12">
      <c r="A98" s="141" t="str">
        <f>IFERROR(VLOOKUP(B98,男子登録②!$P$2:$V$101,2,FALSE),"")</f>
        <v/>
      </c>
      <c r="B98" s="101"/>
      <c r="C98" s="102"/>
      <c r="D98" s="100"/>
      <c r="E98" s="401"/>
      <c r="F98" s="404"/>
      <c r="G98" s="145" t="str">
        <f>IFERROR(VLOOKUP(H98,女子登録②!$P$2:$V$101,2,FALSE),"")</f>
        <v/>
      </c>
      <c r="H98" s="101"/>
      <c r="I98" s="102"/>
      <c r="J98" s="100"/>
      <c r="K98" s="401"/>
      <c r="L98" s="404"/>
    </row>
    <row r="99" spans="1:12">
      <c r="A99" s="141" t="str">
        <f>IFERROR(VLOOKUP(B99,男子登録②!$P$2:$V$101,2,FALSE),"")</f>
        <v/>
      </c>
      <c r="B99" s="101"/>
      <c r="C99" s="102"/>
      <c r="D99" s="103"/>
      <c r="E99" s="401"/>
      <c r="F99" s="402"/>
      <c r="G99" s="145" t="str">
        <f>IFERROR(VLOOKUP(H99,女子登録②!$P$2:$V$101,2,FALSE),"")</f>
        <v/>
      </c>
      <c r="H99" s="101"/>
      <c r="I99" s="102"/>
      <c r="J99" s="103"/>
      <c r="K99" s="401"/>
      <c r="L99" s="402"/>
    </row>
    <row r="100" spans="1:12">
      <c r="A100" s="141" t="str">
        <f>IFERROR(VLOOKUP(B100,男子登録②!$P$2:$V$101,2,FALSE),"")</f>
        <v/>
      </c>
      <c r="B100" s="101"/>
      <c r="C100" s="104"/>
      <c r="D100" s="100"/>
      <c r="E100" s="403"/>
      <c r="F100" s="404"/>
      <c r="G100" s="145" t="str">
        <f>IFERROR(VLOOKUP(H100,女子登録②!$P$2:$V$101,2,FALSE),"")</f>
        <v/>
      </c>
      <c r="H100" s="101"/>
      <c r="I100" s="104"/>
      <c r="J100" s="100"/>
      <c r="K100" s="403"/>
      <c r="L100" s="404"/>
    </row>
    <row r="101" spans="1:12">
      <c r="A101" s="141" t="str">
        <f>IFERROR(VLOOKUP(B101,男子登録②!$P$2:$V$101,2,FALSE),"")</f>
        <v/>
      </c>
      <c r="B101" s="101"/>
      <c r="C101" s="104"/>
      <c r="D101" s="103"/>
      <c r="E101" s="403"/>
      <c r="F101" s="402"/>
      <c r="G101" s="145" t="str">
        <f>IFERROR(VLOOKUP(H101,女子登録②!$P$2:$V$101,2,FALSE),"")</f>
        <v/>
      </c>
      <c r="H101" s="101"/>
      <c r="I101" s="104"/>
      <c r="J101" s="103"/>
      <c r="K101" s="403"/>
      <c r="L101" s="402"/>
    </row>
    <row r="102" spans="1:12">
      <c r="A102" s="141" t="str">
        <f>IFERROR(VLOOKUP(B102,男子登録②!$P$2:$V$101,2,FALSE),"")</f>
        <v/>
      </c>
      <c r="B102" s="101"/>
      <c r="C102" s="102"/>
      <c r="D102" s="100"/>
      <c r="E102" s="401"/>
      <c r="F102" s="404"/>
      <c r="G102" s="145" t="str">
        <f>IFERROR(VLOOKUP(H102,女子登録②!$P$2:$V$101,2,FALSE),"")</f>
        <v/>
      </c>
      <c r="H102" s="101"/>
      <c r="I102" s="102"/>
      <c r="J102" s="100"/>
      <c r="K102" s="401"/>
      <c r="L102" s="404"/>
    </row>
    <row r="103" spans="1:12">
      <c r="A103" s="141" t="str">
        <f>IFERROR(VLOOKUP(B103,男子登録②!$P$2:$V$101,2,FALSE),"")</f>
        <v/>
      </c>
      <c r="B103" s="101"/>
      <c r="C103" s="102"/>
      <c r="D103" s="103"/>
      <c r="E103" s="401"/>
      <c r="F103" s="402"/>
      <c r="G103" s="145" t="str">
        <f>IFERROR(VLOOKUP(H103,女子登録②!$P$2:$V$101,2,FALSE),"")</f>
        <v/>
      </c>
      <c r="H103" s="101"/>
      <c r="I103" s="102"/>
      <c r="J103" s="103"/>
      <c r="K103" s="401"/>
      <c r="L103" s="402"/>
    </row>
    <row r="104" spans="1:12">
      <c r="A104" s="141" t="str">
        <f>IFERROR(VLOOKUP(B104,男子登録②!$P$2:$V$101,2,FALSE),"")</f>
        <v/>
      </c>
      <c r="B104" s="101"/>
      <c r="C104" s="104"/>
      <c r="D104" s="100"/>
      <c r="E104" s="403"/>
      <c r="F104" s="404"/>
      <c r="G104" s="145" t="str">
        <f>IFERROR(VLOOKUP(H104,女子登録②!$P$2:$V$101,2,FALSE),"")</f>
        <v/>
      </c>
      <c r="H104" s="101"/>
      <c r="I104" s="104"/>
      <c r="J104" s="100"/>
      <c r="K104" s="403"/>
      <c r="L104" s="404"/>
    </row>
    <row r="105" spans="1:12">
      <c r="A105" s="141" t="str">
        <f>IFERROR(VLOOKUP(B105,男子登録②!$P$2:$V$101,2,FALSE),"")</f>
        <v/>
      </c>
      <c r="B105" s="101"/>
      <c r="C105" s="104"/>
      <c r="D105" s="103"/>
      <c r="E105" s="403"/>
      <c r="F105" s="402"/>
      <c r="G105" s="145" t="str">
        <f>IFERROR(VLOOKUP(H105,女子登録②!$P$2:$V$101,2,FALSE),"")</f>
        <v/>
      </c>
      <c r="H105" s="101"/>
      <c r="I105" s="104"/>
      <c r="J105" s="103"/>
      <c r="K105" s="403"/>
      <c r="L105" s="402"/>
    </row>
    <row r="106" spans="1:12">
      <c r="A106" s="141" t="str">
        <f>IFERROR(VLOOKUP(B106,男子登録②!$P$2:$V$101,2,FALSE),"")</f>
        <v/>
      </c>
      <c r="B106" s="101"/>
      <c r="C106" s="102"/>
      <c r="D106" s="100"/>
      <c r="E106" s="401"/>
      <c r="F106" s="404"/>
      <c r="G106" s="145" t="str">
        <f>IFERROR(VLOOKUP(H106,女子登録②!$P$2:$V$101,2,FALSE),"")</f>
        <v/>
      </c>
      <c r="H106" s="101"/>
      <c r="I106" s="102"/>
      <c r="J106" s="100"/>
      <c r="K106" s="401"/>
      <c r="L106" s="404"/>
    </row>
    <row r="107" spans="1:12">
      <c r="A107" s="141" t="str">
        <f>IFERROR(VLOOKUP(B107,男子登録②!$P$2:$V$101,2,FALSE),"")</f>
        <v/>
      </c>
      <c r="B107" s="101"/>
      <c r="C107" s="102"/>
      <c r="D107" s="103"/>
      <c r="E107" s="401"/>
      <c r="F107" s="402"/>
      <c r="G107" s="145" t="str">
        <f>IFERROR(VLOOKUP(H107,女子登録②!$P$2:$V$101,2,FALSE),"")</f>
        <v/>
      </c>
      <c r="H107" s="101"/>
      <c r="I107" s="102"/>
      <c r="J107" s="103"/>
      <c r="K107" s="401"/>
      <c r="L107" s="402"/>
    </row>
    <row r="108" spans="1:12">
      <c r="A108" s="141" t="str">
        <f>IFERROR(VLOOKUP(B108,男子登録②!$P$2:$V$101,2,FALSE),"")</f>
        <v/>
      </c>
      <c r="B108" s="101"/>
      <c r="C108" s="104"/>
      <c r="D108" s="100"/>
      <c r="E108" s="403"/>
      <c r="F108" s="404"/>
      <c r="G108" s="145" t="str">
        <f>IFERROR(VLOOKUP(H108,女子登録②!$P$2:$V$101,2,FALSE),"")</f>
        <v/>
      </c>
      <c r="H108" s="101"/>
      <c r="I108" s="104"/>
      <c r="J108" s="100"/>
      <c r="K108" s="403"/>
      <c r="L108" s="404"/>
    </row>
    <row r="109" spans="1:12">
      <c r="A109" s="141" t="str">
        <f>IFERROR(VLOOKUP(B109,男子登録②!$P$2:$V$101,2,FALSE),"")</f>
        <v/>
      </c>
      <c r="B109" s="101"/>
      <c r="C109" s="104"/>
      <c r="D109" s="103"/>
      <c r="E109" s="403"/>
      <c r="F109" s="402"/>
      <c r="G109" s="145" t="str">
        <f>IFERROR(VLOOKUP(H109,女子登録②!$P$2:$V$101,2,FALSE),"")</f>
        <v/>
      </c>
      <c r="H109" s="101"/>
      <c r="I109" s="104"/>
      <c r="J109" s="103"/>
      <c r="K109" s="403"/>
      <c r="L109" s="402"/>
    </row>
    <row r="110" spans="1:12">
      <c r="A110" s="141" t="str">
        <f>IFERROR(VLOOKUP(B110,男子登録②!$P$2:$V$101,2,FALSE),"")</f>
        <v/>
      </c>
      <c r="B110" s="101"/>
      <c r="C110" s="104"/>
      <c r="D110" s="100"/>
      <c r="E110" s="401"/>
      <c r="F110" s="404"/>
      <c r="G110" s="145" t="str">
        <f>IFERROR(VLOOKUP(H110,女子登録②!$P$2:$V$101,2,FALSE),"")</f>
        <v/>
      </c>
      <c r="H110" s="101"/>
      <c r="I110" s="104"/>
      <c r="J110" s="100"/>
      <c r="K110" s="403"/>
      <c r="L110" s="404"/>
    </row>
    <row r="112" spans="1:12" hidden="1"/>
    <row r="113" spans="1:10" hidden="1">
      <c r="A113" s="24">
        <f>男子登録②!Q2</f>
        <v>0</v>
      </c>
      <c r="B113" s="24" t="str">
        <f>男子登録②!P2</f>
        <v xml:space="preserve"> </v>
      </c>
      <c r="C113" s="205">
        <v>2</v>
      </c>
      <c r="D113" s="205" t="s">
        <v>55</v>
      </c>
      <c r="G113" s="24">
        <f>女子登録②!Q2</f>
        <v>0</v>
      </c>
      <c r="H113" s="24" t="str">
        <f>女子登録②!P2</f>
        <v xml:space="preserve"> </v>
      </c>
      <c r="I113" s="205">
        <v>22</v>
      </c>
      <c r="J113" s="205" t="s">
        <v>55</v>
      </c>
    </row>
    <row r="114" spans="1:10" hidden="1">
      <c r="A114" s="24">
        <f>男子登録②!Q3</f>
        <v>0</v>
      </c>
      <c r="B114" s="24" t="str">
        <f>男子登録②!P3</f>
        <v xml:space="preserve"> </v>
      </c>
      <c r="C114" s="205">
        <v>3</v>
      </c>
      <c r="D114" s="205" t="s">
        <v>56</v>
      </c>
      <c r="G114" s="24">
        <f>女子登録②!Q3</f>
        <v>0</v>
      </c>
      <c r="H114" s="24" t="str">
        <f>女子登録②!P3</f>
        <v xml:space="preserve"> </v>
      </c>
      <c r="I114" s="205">
        <v>23</v>
      </c>
      <c r="J114" s="205" t="s">
        <v>56</v>
      </c>
    </row>
    <row r="115" spans="1:10" hidden="1">
      <c r="A115" s="24">
        <f>男子登録②!Q4</f>
        <v>0</v>
      </c>
      <c r="B115" s="24" t="str">
        <f>男子登録②!P4</f>
        <v xml:space="preserve"> </v>
      </c>
      <c r="C115" s="205">
        <v>5</v>
      </c>
      <c r="D115" s="205" t="s">
        <v>176</v>
      </c>
      <c r="G115" s="24">
        <f>女子登録②!Q4</f>
        <v>0</v>
      </c>
      <c r="H115" s="24" t="str">
        <f>女子登録②!P4</f>
        <v xml:space="preserve"> </v>
      </c>
      <c r="I115" s="205">
        <v>25</v>
      </c>
      <c r="J115" s="205" t="s">
        <v>176</v>
      </c>
    </row>
    <row r="116" spans="1:10" hidden="1">
      <c r="A116" s="24">
        <f>男子登録②!Q5</f>
        <v>0</v>
      </c>
      <c r="B116" s="24" t="str">
        <f>男子登録②!P5</f>
        <v xml:space="preserve"> </v>
      </c>
      <c r="C116" s="205">
        <v>6</v>
      </c>
      <c r="D116" s="205" t="s">
        <v>177</v>
      </c>
      <c r="G116" s="24">
        <f>女子登録②!Q5</f>
        <v>0</v>
      </c>
      <c r="H116" s="24" t="str">
        <f>女子登録②!P5</f>
        <v xml:space="preserve"> </v>
      </c>
      <c r="I116" s="205">
        <v>27</v>
      </c>
      <c r="J116" s="205" t="s">
        <v>126</v>
      </c>
    </row>
    <row r="117" spans="1:10" hidden="1">
      <c r="A117" s="24">
        <f>男子登録②!Q6</f>
        <v>0</v>
      </c>
      <c r="B117" s="24" t="str">
        <f>男子登録②!P6</f>
        <v xml:space="preserve"> </v>
      </c>
      <c r="C117" s="205">
        <v>7</v>
      </c>
      <c r="D117" s="205" t="s">
        <v>126</v>
      </c>
      <c r="G117" s="24">
        <f>女子登録②!Q6</f>
        <v>0</v>
      </c>
      <c r="H117" s="24" t="str">
        <f>女子登録②!P6</f>
        <v xml:space="preserve"> </v>
      </c>
      <c r="I117" s="205">
        <v>28</v>
      </c>
      <c r="J117" s="205" t="s">
        <v>180</v>
      </c>
    </row>
    <row r="118" spans="1:10" hidden="1">
      <c r="A118" s="24">
        <f>男子登録②!Q7</f>
        <v>0</v>
      </c>
      <c r="B118" s="24" t="str">
        <f>男子登録②!P7</f>
        <v xml:space="preserve"> </v>
      </c>
      <c r="C118" s="205">
        <v>9</v>
      </c>
      <c r="D118" s="205" t="s">
        <v>73</v>
      </c>
      <c r="G118" s="24">
        <f>女子登録②!Q7</f>
        <v>0</v>
      </c>
      <c r="H118" s="24" t="str">
        <f>女子登録②!P7</f>
        <v xml:space="preserve"> </v>
      </c>
      <c r="I118" s="205">
        <v>29</v>
      </c>
      <c r="J118" s="205" t="s">
        <v>125</v>
      </c>
    </row>
    <row r="119" spans="1:10" hidden="1">
      <c r="A119" s="24">
        <f>男子登録②!Q8</f>
        <v>0</v>
      </c>
      <c r="B119" s="24" t="str">
        <f>男子登録②!P8</f>
        <v xml:space="preserve"> </v>
      </c>
      <c r="C119" s="205">
        <v>10</v>
      </c>
      <c r="D119" s="205" t="s">
        <v>178</v>
      </c>
      <c r="G119" s="24">
        <f>女子登録②!Q8</f>
        <v>0</v>
      </c>
      <c r="H119" s="24" t="str">
        <f>女子登録②!P8</f>
        <v xml:space="preserve"> </v>
      </c>
      <c r="I119" s="205">
        <v>31</v>
      </c>
      <c r="J119" s="205" t="s">
        <v>1441</v>
      </c>
    </row>
    <row r="120" spans="1:10" hidden="1">
      <c r="A120" s="24">
        <f>男子登録②!Q9</f>
        <v>0</v>
      </c>
      <c r="B120" s="24" t="str">
        <f>男子登録②!P9</f>
        <v xml:space="preserve"> </v>
      </c>
      <c r="C120" s="205">
        <v>11</v>
      </c>
      <c r="D120" s="205" t="s">
        <v>179</v>
      </c>
      <c r="G120" s="24">
        <f>女子登録②!Q9</f>
        <v>0</v>
      </c>
      <c r="H120" s="24" t="str">
        <f>女子登録②!P9</f>
        <v xml:space="preserve"> </v>
      </c>
      <c r="I120" s="205">
        <v>35</v>
      </c>
      <c r="J120" s="205" t="s">
        <v>75</v>
      </c>
    </row>
    <row r="121" spans="1:10" hidden="1">
      <c r="A121" s="24">
        <f>男子登録②!Q10</f>
        <v>0</v>
      </c>
      <c r="B121" s="24" t="str">
        <f>男子登録②!P10</f>
        <v xml:space="preserve"> </v>
      </c>
      <c r="C121" s="205">
        <v>13</v>
      </c>
      <c r="D121" s="205" t="s">
        <v>65</v>
      </c>
      <c r="G121" s="24">
        <f>女子登録②!Q10</f>
        <v>0</v>
      </c>
      <c r="H121" s="24" t="str">
        <f>女子登録②!P10</f>
        <v xml:space="preserve"> </v>
      </c>
      <c r="I121" s="205">
        <v>36</v>
      </c>
      <c r="J121" s="205" t="s">
        <v>66</v>
      </c>
    </row>
    <row r="122" spans="1:10" hidden="1">
      <c r="A122" s="24">
        <f>男子登録②!Q11</f>
        <v>0</v>
      </c>
      <c r="B122" s="24" t="str">
        <f>男子登録②!P11</f>
        <v xml:space="preserve"> </v>
      </c>
      <c r="C122" s="205">
        <v>17</v>
      </c>
      <c r="D122" s="205" t="s">
        <v>75</v>
      </c>
      <c r="G122" s="24">
        <f>女子登録②!Q11</f>
        <v>0</v>
      </c>
      <c r="H122" s="24" t="str">
        <f>女子登録②!P11</f>
        <v xml:space="preserve"> </v>
      </c>
      <c r="I122" s="205">
        <v>38</v>
      </c>
      <c r="J122" s="205" t="s">
        <v>72</v>
      </c>
    </row>
    <row r="123" spans="1:10" hidden="1">
      <c r="A123" s="24">
        <f>男子登録②!Q12</f>
        <v>0</v>
      </c>
      <c r="B123" s="24" t="str">
        <f>男子登録②!P12</f>
        <v xml:space="preserve"> </v>
      </c>
      <c r="C123" s="205">
        <v>18</v>
      </c>
      <c r="D123" s="205" t="s">
        <v>66</v>
      </c>
      <c r="G123" s="24">
        <f>女子登録②!Q12</f>
        <v>0</v>
      </c>
      <c r="H123" s="24" t="str">
        <f>女子登録②!P12</f>
        <v xml:space="preserve"> </v>
      </c>
      <c r="I123" s="205"/>
      <c r="J123" s="205">
        <v>0</v>
      </c>
    </row>
    <row r="124" spans="1:10" hidden="1">
      <c r="A124" s="24">
        <f>男子登録②!Q13</f>
        <v>0</v>
      </c>
      <c r="B124" s="24" t="str">
        <f>男子登録②!P13</f>
        <v xml:space="preserve"> </v>
      </c>
      <c r="C124" s="205">
        <v>20</v>
      </c>
      <c r="D124" s="205" t="s">
        <v>72</v>
      </c>
      <c r="G124" s="24">
        <f>女子登録②!Q13</f>
        <v>0</v>
      </c>
      <c r="H124" s="24" t="str">
        <f>女子登録②!P13</f>
        <v xml:space="preserve"> </v>
      </c>
      <c r="I124" s="205"/>
      <c r="J124" s="205">
        <v>1</v>
      </c>
    </row>
    <row r="125" spans="1:10" hidden="1">
      <c r="A125" s="24">
        <f>男子登録②!Q14</f>
        <v>0</v>
      </c>
      <c r="B125" s="24" t="str">
        <f>男子登録②!P14</f>
        <v xml:space="preserve"> </v>
      </c>
      <c r="C125" s="205"/>
      <c r="D125" s="205">
        <v>0</v>
      </c>
      <c r="G125" s="24">
        <f>女子登録②!Q14</f>
        <v>0</v>
      </c>
      <c r="H125" s="24" t="str">
        <f>女子登録②!P14</f>
        <v xml:space="preserve"> </v>
      </c>
      <c r="I125" s="205"/>
      <c r="J125" s="205">
        <v>2</v>
      </c>
    </row>
    <row r="126" spans="1:10" hidden="1">
      <c r="A126" s="24">
        <f>男子登録②!Q15</f>
        <v>0</v>
      </c>
      <c r="B126" s="24" t="str">
        <f>男子登録②!P15</f>
        <v xml:space="preserve"> </v>
      </c>
      <c r="C126" s="205"/>
      <c r="D126" s="205">
        <v>1</v>
      </c>
      <c r="G126" s="24">
        <f>女子登録②!Q15</f>
        <v>0</v>
      </c>
      <c r="H126" s="24" t="str">
        <f>女子登録②!P15</f>
        <v xml:space="preserve"> </v>
      </c>
      <c r="I126" s="205"/>
      <c r="J126" s="205">
        <v>3</v>
      </c>
    </row>
    <row r="127" spans="1:10" hidden="1">
      <c r="A127" s="24">
        <f>男子登録②!Q16</f>
        <v>0</v>
      </c>
      <c r="B127" s="24" t="str">
        <f>男子登録②!P16</f>
        <v xml:space="preserve"> </v>
      </c>
      <c r="C127" s="205"/>
      <c r="D127" s="205">
        <v>2</v>
      </c>
      <c r="G127" s="24">
        <f>女子登録②!Q16</f>
        <v>0</v>
      </c>
      <c r="H127" s="24" t="str">
        <f>女子登録②!P16</f>
        <v xml:space="preserve"> </v>
      </c>
      <c r="I127" s="205"/>
      <c r="J127" s="205">
        <v>4</v>
      </c>
    </row>
    <row r="128" spans="1:10" hidden="1">
      <c r="A128" s="24">
        <f>男子登録②!Q17</f>
        <v>0</v>
      </c>
      <c r="B128" s="24" t="str">
        <f>男子登録②!P17</f>
        <v xml:space="preserve"> </v>
      </c>
      <c r="C128" s="205"/>
      <c r="D128" s="205">
        <v>3</v>
      </c>
      <c r="G128" s="24">
        <f>女子登録②!Q17</f>
        <v>0</v>
      </c>
      <c r="H128" s="24" t="str">
        <f>女子登録②!P17</f>
        <v xml:space="preserve"> </v>
      </c>
    </row>
    <row r="129" spans="1:8" hidden="1">
      <c r="A129" s="24">
        <f>男子登録②!Q18</f>
        <v>0</v>
      </c>
      <c r="B129" s="24" t="str">
        <f>男子登録②!P18</f>
        <v xml:space="preserve"> </v>
      </c>
      <c r="C129" s="205"/>
      <c r="D129" s="205">
        <v>4</v>
      </c>
      <c r="G129" s="24">
        <f>女子登録②!Q18</f>
        <v>0</v>
      </c>
      <c r="H129" s="24" t="str">
        <f>女子登録②!P18</f>
        <v xml:space="preserve"> </v>
      </c>
    </row>
    <row r="130" spans="1:8" hidden="1">
      <c r="A130" s="24">
        <f>男子登録②!Q19</f>
        <v>0</v>
      </c>
      <c r="B130" s="24" t="str">
        <f>男子登録②!P19</f>
        <v xml:space="preserve"> </v>
      </c>
      <c r="G130" s="24">
        <f>女子登録②!Q19</f>
        <v>0</v>
      </c>
      <c r="H130" s="24" t="str">
        <f>女子登録②!P19</f>
        <v xml:space="preserve"> </v>
      </c>
    </row>
    <row r="131" spans="1:8" hidden="1">
      <c r="A131" s="24">
        <f>男子登録②!Q20</f>
        <v>0</v>
      </c>
      <c r="B131" s="24" t="str">
        <f>男子登録②!P20</f>
        <v xml:space="preserve"> </v>
      </c>
      <c r="G131" s="24">
        <f>女子登録②!Q20</f>
        <v>0</v>
      </c>
      <c r="H131" s="24" t="str">
        <f>女子登録②!P20</f>
        <v xml:space="preserve"> </v>
      </c>
    </row>
    <row r="132" spans="1:8" hidden="1">
      <c r="A132" s="24">
        <f>男子登録②!Q21</f>
        <v>0</v>
      </c>
      <c r="B132" s="24" t="str">
        <f>男子登録②!P21</f>
        <v xml:space="preserve"> </v>
      </c>
      <c r="G132" s="24">
        <f>女子登録②!Q21</f>
        <v>0</v>
      </c>
      <c r="H132" s="24" t="str">
        <f>女子登録②!P21</f>
        <v xml:space="preserve"> </v>
      </c>
    </row>
    <row r="133" spans="1:8" hidden="1">
      <c r="A133" s="24">
        <f>男子登録②!Q22</f>
        <v>0</v>
      </c>
      <c r="B133" s="24" t="str">
        <f>男子登録②!P22</f>
        <v xml:space="preserve"> </v>
      </c>
      <c r="G133" s="24">
        <f>女子登録②!Q22</f>
        <v>0</v>
      </c>
      <c r="H133" s="24" t="str">
        <f>女子登録②!P22</f>
        <v xml:space="preserve"> </v>
      </c>
    </row>
    <row r="134" spans="1:8" hidden="1">
      <c r="A134" s="24">
        <f>男子登録②!Q23</f>
        <v>0</v>
      </c>
      <c r="B134" s="24" t="str">
        <f>男子登録②!P23</f>
        <v xml:space="preserve"> </v>
      </c>
      <c r="G134" s="24">
        <f>女子登録②!Q23</f>
        <v>0</v>
      </c>
      <c r="H134" s="24" t="str">
        <f>女子登録②!P23</f>
        <v xml:space="preserve"> </v>
      </c>
    </row>
    <row r="135" spans="1:8" hidden="1">
      <c r="A135" s="24">
        <f>男子登録②!Q24</f>
        <v>0</v>
      </c>
      <c r="B135" s="24" t="str">
        <f>男子登録②!P24</f>
        <v xml:space="preserve"> </v>
      </c>
      <c r="G135" s="24">
        <f>女子登録②!Q24</f>
        <v>0</v>
      </c>
      <c r="H135" s="24" t="str">
        <f>女子登録②!P24</f>
        <v xml:space="preserve"> </v>
      </c>
    </row>
    <row r="136" spans="1:8" hidden="1">
      <c r="A136" s="24">
        <f>男子登録②!Q25</f>
        <v>0</v>
      </c>
      <c r="B136" s="24" t="str">
        <f>男子登録②!P25</f>
        <v xml:space="preserve"> </v>
      </c>
      <c r="G136" s="24">
        <f>女子登録②!Q25</f>
        <v>0</v>
      </c>
      <c r="H136" s="24" t="str">
        <f>女子登録②!P25</f>
        <v xml:space="preserve"> </v>
      </c>
    </row>
    <row r="137" spans="1:8" hidden="1">
      <c r="A137" s="24">
        <f>男子登録②!Q26</f>
        <v>0</v>
      </c>
      <c r="B137" s="24" t="str">
        <f>男子登録②!P26</f>
        <v xml:space="preserve"> </v>
      </c>
      <c r="G137" s="24">
        <f>女子登録②!Q26</f>
        <v>0</v>
      </c>
      <c r="H137" s="24" t="str">
        <f>女子登録②!P26</f>
        <v xml:space="preserve"> </v>
      </c>
    </row>
    <row r="138" spans="1:8" hidden="1">
      <c r="A138" s="24">
        <f>男子登録②!Q27</f>
        <v>0</v>
      </c>
      <c r="B138" s="24" t="str">
        <f>男子登録②!P27</f>
        <v xml:space="preserve"> </v>
      </c>
      <c r="G138" s="24">
        <f>女子登録②!Q27</f>
        <v>0</v>
      </c>
      <c r="H138" s="24" t="str">
        <f>女子登録②!P27</f>
        <v xml:space="preserve"> </v>
      </c>
    </row>
    <row r="139" spans="1:8" hidden="1">
      <c r="A139" s="24">
        <f>男子登録②!Q28</f>
        <v>0</v>
      </c>
      <c r="B139" s="24" t="str">
        <f>男子登録②!P28</f>
        <v xml:space="preserve"> </v>
      </c>
      <c r="G139" s="24">
        <f>女子登録②!Q28</f>
        <v>0</v>
      </c>
      <c r="H139" s="24" t="str">
        <f>女子登録②!P28</f>
        <v xml:space="preserve"> </v>
      </c>
    </row>
    <row r="140" spans="1:8" hidden="1">
      <c r="A140" s="24">
        <f>男子登録②!Q29</f>
        <v>0</v>
      </c>
      <c r="B140" s="24" t="str">
        <f>男子登録②!P29</f>
        <v xml:space="preserve"> </v>
      </c>
      <c r="G140" s="24">
        <f>女子登録②!Q29</f>
        <v>0</v>
      </c>
      <c r="H140" s="24" t="str">
        <f>女子登録②!P29</f>
        <v xml:space="preserve"> </v>
      </c>
    </row>
    <row r="141" spans="1:8" hidden="1">
      <c r="A141" s="24">
        <f>男子登録②!Q30</f>
        <v>0</v>
      </c>
      <c r="B141" s="24" t="str">
        <f>男子登録②!P30</f>
        <v xml:space="preserve"> </v>
      </c>
      <c r="G141" s="24">
        <f>女子登録②!Q30</f>
        <v>0</v>
      </c>
      <c r="H141" s="24" t="str">
        <f>女子登録②!P30</f>
        <v xml:space="preserve"> </v>
      </c>
    </row>
    <row r="142" spans="1:8" hidden="1">
      <c r="A142" s="24">
        <f>男子登録②!Q31</f>
        <v>0</v>
      </c>
      <c r="B142" s="24" t="str">
        <f>男子登録②!P31</f>
        <v xml:space="preserve"> </v>
      </c>
      <c r="G142" s="24">
        <f>女子登録②!Q31</f>
        <v>0</v>
      </c>
      <c r="H142" s="24" t="str">
        <f>女子登録②!P31</f>
        <v xml:space="preserve"> </v>
      </c>
    </row>
    <row r="143" spans="1:8" hidden="1">
      <c r="A143" s="24">
        <f>男子登録②!Q32</f>
        <v>0</v>
      </c>
      <c r="B143" s="24" t="str">
        <f>男子登録②!P32</f>
        <v xml:space="preserve"> </v>
      </c>
      <c r="G143" s="24">
        <f>女子登録②!Q32</f>
        <v>0</v>
      </c>
      <c r="H143" s="24" t="str">
        <f>女子登録②!P32</f>
        <v xml:space="preserve"> </v>
      </c>
    </row>
    <row r="144" spans="1:8" hidden="1">
      <c r="A144" s="24">
        <f>男子登録②!Q33</f>
        <v>0</v>
      </c>
      <c r="B144" s="24" t="str">
        <f>男子登録②!P33</f>
        <v xml:space="preserve"> </v>
      </c>
      <c r="G144" s="24">
        <f>女子登録②!Q33</f>
        <v>0</v>
      </c>
      <c r="H144" s="24" t="str">
        <f>女子登録②!P33</f>
        <v xml:space="preserve"> </v>
      </c>
    </row>
    <row r="145" spans="1:8" hidden="1">
      <c r="A145" s="24">
        <f>男子登録②!Q34</f>
        <v>0</v>
      </c>
      <c r="B145" s="24" t="str">
        <f>男子登録②!P34</f>
        <v xml:space="preserve"> </v>
      </c>
      <c r="G145" s="24">
        <f>女子登録②!Q34</f>
        <v>0</v>
      </c>
      <c r="H145" s="24" t="str">
        <f>女子登録②!P34</f>
        <v xml:space="preserve"> </v>
      </c>
    </row>
    <row r="146" spans="1:8" hidden="1">
      <c r="A146" s="24">
        <f>男子登録②!Q35</f>
        <v>0</v>
      </c>
      <c r="B146" s="24" t="str">
        <f>男子登録②!P35</f>
        <v xml:space="preserve"> </v>
      </c>
      <c r="G146" s="24">
        <f>女子登録②!Q35</f>
        <v>0</v>
      </c>
      <c r="H146" s="24" t="str">
        <f>女子登録②!P35</f>
        <v xml:space="preserve"> </v>
      </c>
    </row>
    <row r="147" spans="1:8" hidden="1">
      <c r="A147" s="24">
        <f>男子登録②!Q36</f>
        <v>0</v>
      </c>
      <c r="B147" s="24" t="str">
        <f>男子登録②!P36</f>
        <v xml:space="preserve"> </v>
      </c>
      <c r="G147" s="24">
        <f>女子登録②!Q36</f>
        <v>0</v>
      </c>
      <c r="H147" s="24" t="str">
        <f>女子登録②!P36</f>
        <v xml:space="preserve"> </v>
      </c>
    </row>
    <row r="148" spans="1:8" hidden="1">
      <c r="A148" s="24">
        <f>男子登録②!Q37</f>
        <v>0</v>
      </c>
      <c r="B148" s="24" t="str">
        <f>男子登録②!P37</f>
        <v xml:space="preserve"> </v>
      </c>
      <c r="G148" s="24">
        <f>女子登録②!Q37</f>
        <v>0</v>
      </c>
      <c r="H148" s="24" t="str">
        <f>女子登録②!P37</f>
        <v xml:space="preserve"> </v>
      </c>
    </row>
    <row r="149" spans="1:8" hidden="1">
      <c r="A149" s="24">
        <f>男子登録②!Q38</f>
        <v>0</v>
      </c>
      <c r="B149" s="24" t="str">
        <f>男子登録②!P38</f>
        <v xml:space="preserve"> </v>
      </c>
      <c r="G149" s="24">
        <f>女子登録②!Q38</f>
        <v>0</v>
      </c>
      <c r="H149" s="24" t="str">
        <f>女子登録②!P38</f>
        <v xml:space="preserve"> </v>
      </c>
    </row>
    <row r="150" spans="1:8" hidden="1">
      <c r="A150" s="24">
        <f>男子登録②!Q39</f>
        <v>0</v>
      </c>
      <c r="B150" s="24" t="str">
        <f>男子登録②!P39</f>
        <v xml:space="preserve"> </v>
      </c>
      <c r="G150" s="24">
        <f>女子登録②!Q39</f>
        <v>0</v>
      </c>
      <c r="H150" s="24" t="str">
        <f>女子登録②!P39</f>
        <v xml:space="preserve"> </v>
      </c>
    </row>
    <row r="151" spans="1:8" hidden="1">
      <c r="A151" s="24">
        <f>男子登録②!Q40</f>
        <v>0</v>
      </c>
      <c r="B151" s="24" t="str">
        <f>男子登録②!P40</f>
        <v xml:space="preserve"> </v>
      </c>
      <c r="G151" s="24">
        <f>女子登録②!Q40</f>
        <v>0</v>
      </c>
      <c r="H151" s="24" t="str">
        <f>女子登録②!P40</f>
        <v xml:space="preserve"> </v>
      </c>
    </row>
    <row r="152" spans="1:8" hidden="1">
      <c r="A152" s="24">
        <f>男子登録②!Q41</f>
        <v>0</v>
      </c>
      <c r="B152" s="24" t="str">
        <f>男子登録②!P41</f>
        <v xml:space="preserve"> </v>
      </c>
      <c r="G152" s="24">
        <f>女子登録②!Q41</f>
        <v>0</v>
      </c>
      <c r="H152" s="24" t="str">
        <f>女子登録②!P41</f>
        <v xml:space="preserve"> </v>
      </c>
    </row>
    <row r="153" spans="1:8" hidden="1">
      <c r="A153" s="24">
        <f>男子登録②!Q42</f>
        <v>0</v>
      </c>
      <c r="B153" s="24" t="str">
        <f>男子登録②!P42</f>
        <v xml:space="preserve"> </v>
      </c>
      <c r="G153" s="24">
        <f>女子登録②!Q42</f>
        <v>0</v>
      </c>
      <c r="H153" s="24" t="str">
        <f>女子登録②!P42</f>
        <v xml:space="preserve"> </v>
      </c>
    </row>
    <row r="154" spans="1:8" hidden="1">
      <c r="A154" s="24">
        <f>男子登録②!Q43</f>
        <v>0</v>
      </c>
      <c r="B154" s="24" t="str">
        <f>男子登録②!P43</f>
        <v xml:space="preserve"> </v>
      </c>
      <c r="G154" s="24">
        <f>女子登録②!Q43</f>
        <v>0</v>
      </c>
      <c r="H154" s="24" t="str">
        <f>女子登録②!P43</f>
        <v xml:space="preserve"> </v>
      </c>
    </row>
    <row r="155" spans="1:8" hidden="1">
      <c r="A155" s="24">
        <f>男子登録②!Q44</f>
        <v>0</v>
      </c>
      <c r="B155" s="24" t="str">
        <f>男子登録②!P44</f>
        <v xml:space="preserve"> </v>
      </c>
      <c r="G155" s="24">
        <f>女子登録②!Q44</f>
        <v>0</v>
      </c>
      <c r="H155" s="24" t="str">
        <f>女子登録②!P44</f>
        <v xml:space="preserve"> </v>
      </c>
    </row>
    <row r="156" spans="1:8" hidden="1">
      <c r="A156" s="24">
        <f>男子登録②!Q45</f>
        <v>0</v>
      </c>
      <c r="B156" s="24" t="str">
        <f>男子登録②!P45</f>
        <v xml:space="preserve"> </v>
      </c>
      <c r="G156" s="24">
        <f>女子登録②!Q45</f>
        <v>0</v>
      </c>
      <c r="H156" s="24" t="str">
        <f>女子登録②!P45</f>
        <v xml:space="preserve"> </v>
      </c>
    </row>
    <row r="157" spans="1:8" hidden="1">
      <c r="A157" s="24">
        <f>男子登録②!Q46</f>
        <v>0</v>
      </c>
      <c r="B157" s="24" t="str">
        <f>男子登録②!P46</f>
        <v xml:space="preserve"> </v>
      </c>
      <c r="G157" s="24">
        <f>女子登録②!Q46</f>
        <v>0</v>
      </c>
      <c r="H157" s="24" t="str">
        <f>女子登録②!P46</f>
        <v xml:space="preserve"> </v>
      </c>
    </row>
    <row r="158" spans="1:8" hidden="1">
      <c r="A158" s="24">
        <f>男子登録②!Q47</f>
        <v>0</v>
      </c>
      <c r="B158" s="24" t="str">
        <f>男子登録②!P47</f>
        <v xml:space="preserve"> </v>
      </c>
      <c r="G158" s="24">
        <f>女子登録②!Q47</f>
        <v>0</v>
      </c>
      <c r="H158" s="24" t="str">
        <f>女子登録②!P47</f>
        <v xml:space="preserve"> </v>
      </c>
    </row>
    <row r="159" spans="1:8" hidden="1">
      <c r="A159" s="24">
        <f>男子登録②!Q48</f>
        <v>0</v>
      </c>
      <c r="B159" s="24" t="str">
        <f>男子登録②!P48</f>
        <v xml:space="preserve"> </v>
      </c>
      <c r="G159" s="24">
        <f>女子登録②!Q48</f>
        <v>0</v>
      </c>
      <c r="H159" s="24" t="str">
        <f>女子登録②!P48</f>
        <v xml:space="preserve"> </v>
      </c>
    </row>
    <row r="160" spans="1:8" hidden="1">
      <c r="A160" s="24">
        <f>男子登録②!Q49</f>
        <v>0</v>
      </c>
      <c r="B160" s="24" t="str">
        <f>男子登録②!P49</f>
        <v xml:space="preserve"> </v>
      </c>
      <c r="G160" s="24">
        <f>女子登録②!Q49</f>
        <v>0</v>
      </c>
      <c r="H160" s="24" t="str">
        <f>女子登録②!P49</f>
        <v xml:space="preserve"> </v>
      </c>
    </row>
    <row r="161" spans="1:8" hidden="1">
      <c r="A161" s="24">
        <f>男子登録②!Q50</f>
        <v>0</v>
      </c>
      <c r="B161" s="24" t="str">
        <f>男子登録②!P50</f>
        <v xml:space="preserve"> </v>
      </c>
      <c r="G161" s="24">
        <f>女子登録②!Q50</f>
        <v>0</v>
      </c>
      <c r="H161" s="24" t="str">
        <f>女子登録②!P50</f>
        <v xml:space="preserve"> </v>
      </c>
    </row>
    <row r="162" spans="1:8" hidden="1">
      <c r="A162" s="24">
        <f>男子登録②!Q51</f>
        <v>0</v>
      </c>
      <c r="B162" s="24" t="str">
        <f>男子登録②!P51</f>
        <v xml:space="preserve"> </v>
      </c>
      <c r="G162" s="24">
        <f>女子登録②!Q51</f>
        <v>0</v>
      </c>
      <c r="H162" s="24" t="str">
        <f>女子登録②!P51</f>
        <v xml:space="preserve"> </v>
      </c>
    </row>
    <row r="163" spans="1:8" hidden="1">
      <c r="A163" s="24">
        <f>男子登録②!Q52</f>
        <v>0</v>
      </c>
      <c r="B163" s="24" t="str">
        <f>男子登録②!P52</f>
        <v xml:space="preserve"> </v>
      </c>
      <c r="G163" s="24">
        <f>女子登録②!Q52</f>
        <v>0</v>
      </c>
      <c r="H163" s="24" t="str">
        <f>女子登録②!P52</f>
        <v xml:space="preserve"> </v>
      </c>
    </row>
    <row r="164" spans="1:8" hidden="1">
      <c r="A164" s="24">
        <f>男子登録②!Q53</f>
        <v>0</v>
      </c>
      <c r="B164" s="24" t="str">
        <f>男子登録②!P53</f>
        <v xml:space="preserve"> </v>
      </c>
      <c r="G164" s="24">
        <f>女子登録②!Q53</f>
        <v>0</v>
      </c>
      <c r="H164" s="24" t="str">
        <f>女子登録②!P53</f>
        <v xml:space="preserve"> </v>
      </c>
    </row>
    <row r="165" spans="1:8" hidden="1">
      <c r="A165" s="24">
        <f>男子登録②!Q54</f>
        <v>0</v>
      </c>
      <c r="B165" s="24" t="str">
        <f>男子登録②!P54</f>
        <v xml:space="preserve"> </v>
      </c>
      <c r="G165" s="24">
        <f>女子登録②!Q54</f>
        <v>0</v>
      </c>
      <c r="H165" s="24" t="str">
        <f>女子登録②!P54</f>
        <v xml:space="preserve"> </v>
      </c>
    </row>
    <row r="166" spans="1:8" hidden="1">
      <c r="A166" s="24">
        <f>男子登録②!Q55</f>
        <v>0</v>
      </c>
      <c r="B166" s="24" t="str">
        <f>男子登録②!P55</f>
        <v xml:space="preserve"> </v>
      </c>
      <c r="G166" s="24">
        <f>女子登録②!Q55</f>
        <v>0</v>
      </c>
      <c r="H166" s="24" t="str">
        <f>女子登録②!P55</f>
        <v xml:space="preserve"> </v>
      </c>
    </row>
    <row r="167" spans="1:8" hidden="1">
      <c r="A167" s="24">
        <f>男子登録②!Q56</f>
        <v>0</v>
      </c>
      <c r="B167" s="24" t="str">
        <f>男子登録②!P56</f>
        <v xml:space="preserve"> </v>
      </c>
      <c r="G167" s="24">
        <f>女子登録②!Q56</f>
        <v>0</v>
      </c>
      <c r="H167" s="24" t="str">
        <f>女子登録②!P56</f>
        <v xml:space="preserve"> </v>
      </c>
    </row>
    <row r="168" spans="1:8" hidden="1">
      <c r="A168" s="24">
        <f>男子登録②!Q57</f>
        <v>0</v>
      </c>
      <c r="B168" s="24" t="str">
        <f>男子登録②!P57</f>
        <v xml:space="preserve"> </v>
      </c>
      <c r="G168" s="24">
        <f>女子登録②!Q57</f>
        <v>0</v>
      </c>
      <c r="H168" s="24" t="str">
        <f>女子登録②!P57</f>
        <v xml:space="preserve"> </v>
      </c>
    </row>
    <row r="169" spans="1:8" hidden="1">
      <c r="A169" s="24">
        <f>男子登録②!Q58</f>
        <v>0</v>
      </c>
      <c r="B169" s="24" t="str">
        <f>男子登録②!P58</f>
        <v xml:space="preserve"> </v>
      </c>
      <c r="G169" s="24">
        <f>女子登録②!Q58</f>
        <v>0</v>
      </c>
      <c r="H169" s="24" t="str">
        <f>女子登録②!P58</f>
        <v xml:space="preserve"> </v>
      </c>
    </row>
    <row r="170" spans="1:8" hidden="1">
      <c r="A170" s="24">
        <f>男子登録②!Q59</f>
        <v>0</v>
      </c>
      <c r="B170" s="24" t="str">
        <f>男子登録②!P59</f>
        <v xml:space="preserve"> </v>
      </c>
      <c r="G170" s="24">
        <f>女子登録②!Q59</f>
        <v>0</v>
      </c>
      <c r="H170" s="24" t="str">
        <f>女子登録②!P59</f>
        <v xml:space="preserve"> </v>
      </c>
    </row>
    <row r="171" spans="1:8" hidden="1">
      <c r="A171" s="24">
        <f>男子登録②!Q60</f>
        <v>0</v>
      </c>
      <c r="B171" s="24" t="str">
        <f>男子登録②!P60</f>
        <v xml:space="preserve"> </v>
      </c>
      <c r="G171" s="24">
        <f>女子登録②!Q60</f>
        <v>0</v>
      </c>
      <c r="H171" s="24" t="str">
        <f>女子登録②!P60</f>
        <v xml:space="preserve"> </v>
      </c>
    </row>
    <row r="172" spans="1:8" hidden="1">
      <c r="A172" s="24">
        <f>男子登録②!Q61</f>
        <v>0</v>
      </c>
      <c r="B172" s="24" t="str">
        <f>男子登録②!P61</f>
        <v xml:space="preserve"> </v>
      </c>
      <c r="G172" s="24">
        <f>女子登録②!Q61</f>
        <v>0</v>
      </c>
      <c r="H172" s="24" t="str">
        <f>女子登録②!P61</f>
        <v xml:space="preserve"> </v>
      </c>
    </row>
    <row r="173" spans="1:8" hidden="1">
      <c r="A173" s="24">
        <f>男子登録②!Q62</f>
        <v>0</v>
      </c>
      <c r="B173" s="24" t="str">
        <f>男子登録②!P62</f>
        <v xml:space="preserve"> </v>
      </c>
      <c r="G173" s="24">
        <f>女子登録②!Q62</f>
        <v>0</v>
      </c>
      <c r="H173" s="24" t="str">
        <f>女子登録②!P62</f>
        <v xml:space="preserve"> </v>
      </c>
    </row>
    <row r="174" spans="1:8" hidden="1">
      <c r="A174" s="24">
        <f>男子登録②!Q63</f>
        <v>0</v>
      </c>
      <c r="B174" s="24" t="str">
        <f>男子登録②!P63</f>
        <v xml:space="preserve"> </v>
      </c>
      <c r="G174" s="24">
        <f>女子登録②!Q63</f>
        <v>0</v>
      </c>
      <c r="H174" s="24" t="str">
        <f>女子登録②!P63</f>
        <v xml:space="preserve"> </v>
      </c>
    </row>
    <row r="175" spans="1:8" hidden="1">
      <c r="A175" s="24">
        <f>男子登録②!Q64</f>
        <v>0</v>
      </c>
      <c r="B175" s="24" t="str">
        <f>男子登録②!P64</f>
        <v xml:space="preserve"> </v>
      </c>
      <c r="G175" s="24">
        <f>女子登録②!Q64</f>
        <v>0</v>
      </c>
      <c r="H175" s="24" t="str">
        <f>女子登録②!P64</f>
        <v xml:space="preserve"> </v>
      </c>
    </row>
    <row r="176" spans="1:8" hidden="1">
      <c r="A176" s="24">
        <f>男子登録②!Q65</f>
        <v>0</v>
      </c>
      <c r="B176" s="24" t="str">
        <f>男子登録②!P65</f>
        <v xml:space="preserve"> </v>
      </c>
      <c r="G176" s="24">
        <f>女子登録②!Q65</f>
        <v>0</v>
      </c>
      <c r="H176" s="24" t="str">
        <f>女子登録②!P65</f>
        <v xml:space="preserve"> </v>
      </c>
    </row>
    <row r="177" spans="1:8" hidden="1">
      <c r="A177" s="24">
        <f>男子登録②!Q66</f>
        <v>0</v>
      </c>
      <c r="B177" s="24" t="str">
        <f>男子登録②!P66</f>
        <v xml:space="preserve"> </v>
      </c>
      <c r="G177" s="24">
        <f>女子登録②!Q66</f>
        <v>0</v>
      </c>
      <c r="H177" s="24" t="str">
        <f>女子登録②!P66</f>
        <v xml:space="preserve"> </v>
      </c>
    </row>
    <row r="178" spans="1:8" hidden="1">
      <c r="A178" s="24">
        <f>男子登録②!Q67</f>
        <v>0</v>
      </c>
      <c r="B178" s="24" t="str">
        <f>男子登録②!P67</f>
        <v xml:space="preserve"> </v>
      </c>
      <c r="G178" s="24">
        <f>女子登録②!Q67</f>
        <v>0</v>
      </c>
      <c r="H178" s="24" t="str">
        <f>女子登録②!P67</f>
        <v xml:space="preserve"> </v>
      </c>
    </row>
    <row r="179" spans="1:8" hidden="1">
      <c r="A179" s="24">
        <f>男子登録②!Q68</f>
        <v>0</v>
      </c>
      <c r="B179" s="24" t="str">
        <f>男子登録②!P68</f>
        <v xml:space="preserve"> </v>
      </c>
      <c r="G179" s="24">
        <f>女子登録②!Q68</f>
        <v>0</v>
      </c>
      <c r="H179" s="24" t="str">
        <f>女子登録②!P68</f>
        <v xml:space="preserve"> </v>
      </c>
    </row>
    <row r="180" spans="1:8" hidden="1">
      <c r="A180" s="24">
        <f>男子登録②!Q69</f>
        <v>0</v>
      </c>
      <c r="B180" s="24" t="str">
        <f>男子登録②!P69</f>
        <v xml:space="preserve"> </v>
      </c>
      <c r="G180" s="24">
        <f>女子登録②!Q69</f>
        <v>0</v>
      </c>
      <c r="H180" s="24" t="str">
        <f>女子登録②!P69</f>
        <v xml:space="preserve"> </v>
      </c>
    </row>
    <row r="181" spans="1:8" hidden="1">
      <c r="A181" s="24">
        <f>男子登録②!Q70</f>
        <v>0</v>
      </c>
      <c r="B181" s="24" t="str">
        <f>男子登録②!P70</f>
        <v xml:space="preserve"> </v>
      </c>
      <c r="G181" s="24">
        <f>女子登録②!Q70</f>
        <v>0</v>
      </c>
      <c r="H181" s="24" t="str">
        <f>女子登録②!P70</f>
        <v xml:space="preserve"> </v>
      </c>
    </row>
    <row r="182" spans="1:8" hidden="1">
      <c r="A182" s="24">
        <f>男子登録②!Q71</f>
        <v>0</v>
      </c>
      <c r="B182" s="24" t="str">
        <f>男子登録②!P71</f>
        <v xml:space="preserve"> </v>
      </c>
      <c r="G182" s="24">
        <f>女子登録②!Q71</f>
        <v>0</v>
      </c>
      <c r="H182" s="24" t="str">
        <f>女子登録②!P71</f>
        <v xml:space="preserve"> </v>
      </c>
    </row>
    <row r="183" spans="1:8" hidden="1">
      <c r="A183" s="24">
        <f>男子登録②!Q72</f>
        <v>0</v>
      </c>
      <c r="B183" s="24" t="str">
        <f>男子登録②!P72</f>
        <v xml:space="preserve"> </v>
      </c>
      <c r="G183" s="24">
        <f>女子登録②!Q72</f>
        <v>0</v>
      </c>
      <c r="H183" s="24" t="str">
        <f>女子登録②!P72</f>
        <v xml:space="preserve"> </v>
      </c>
    </row>
    <row r="184" spans="1:8" hidden="1">
      <c r="A184" s="24">
        <f>男子登録②!Q73</f>
        <v>0</v>
      </c>
      <c r="B184" s="24" t="str">
        <f>男子登録②!P73</f>
        <v xml:space="preserve"> </v>
      </c>
      <c r="G184" s="24">
        <f>女子登録②!Q73</f>
        <v>0</v>
      </c>
      <c r="H184" s="24" t="str">
        <f>女子登録②!P73</f>
        <v xml:space="preserve"> </v>
      </c>
    </row>
    <row r="185" spans="1:8" hidden="1">
      <c r="A185" s="24">
        <f>男子登録②!Q74</f>
        <v>0</v>
      </c>
      <c r="B185" s="24" t="str">
        <f>男子登録②!P74</f>
        <v xml:space="preserve"> </v>
      </c>
      <c r="G185" s="24">
        <f>女子登録②!Q74</f>
        <v>0</v>
      </c>
      <c r="H185" s="24" t="str">
        <f>女子登録②!P74</f>
        <v xml:space="preserve"> </v>
      </c>
    </row>
    <row r="186" spans="1:8" hidden="1">
      <c r="A186" s="24">
        <f>男子登録②!Q75</f>
        <v>0</v>
      </c>
      <c r="B186" s="24" t="str">
        <f>男子登録②!P75</f>
        <v xml:space="preserve"> </v>
      </c>
      <c r="G186" s="24">
        <f>女子登録②!Q75</f>
        <v>0</v>
      </c>
      <c r="H186" s="24" t="str">
        <f>女子登録②!P75</f>
        <v xml:space="preserve"> </v>
      </c>
    </row>
    <row r="187" spans="1:8" hidden="1">
      <c r="A187" s="24">
        <f>男子登録②!Q76</f>
        <v>0</v>
      </c>
      <c r="B187" s="24" t="str">
        <f>男子登録②!P76</f>
        <v xml:space="preserve"> </v>
      </c>
      <c r="G187" s="24">
        <f>女子登録②!Q76</f>
        <v>0</v>
      </c>
      <c r="H187" s="24" t="str">
        <f>女子登録②!P76</f>
        <v xml:space="preserve"> </v>
      </c>
    </row>
    <row r="188" spans="1:8" hidden="1">
      <c r="A188" s="24">
        <f>男子登録②!Q77</f>
        <v>0</v>
      </c>
      <c r="B188" s="24" t="str">
        <f>男子登録②!P77</f>
        <v xml:space="preserve"> </v>
      </c>
      <c r="G188" s="24">
        <f>女子登録②!Q77</f>
        <v>0</v>
      </c>
      <c r="H188" s="24" t="str">
        <f>女子登録②!P77</f>
        <v xml:space="preserve"> </v>
      </c>
    </row>
    <row r="189" spans="1:8" hidden="1">
      <c r="A189" s="24">
        <f>男子登録②!Q78</f>
        <v>0</v>
      </c>
      <c r="B189" s="24" t="str">
        <f>男子登録②!P78</f>
        <v xml:space="preserve"> </v>
      </c>
      <c r="G189" s="24">
        <f>女子登録②!Q78</f>
        <v>0</v>
      </c>
      <c r="H189" s="24" t="str">
        <f>女子登録②!P78</f>
        <v xml:space="preserve"> </v>
      </c>
    </row>
    <row r="190" spans="1:8" hidden="1">
      <c r="A190" s="24">
        <f>男子登録②!Q79</f>
        <v>0</v>
      </c>
      <c r="B190" s="24" t="str">
        <f>男子登録②!P79</f>
        <v xml:space="preserve"> </v>
      </c>
      <c r="G190" s="24">
        <f>女子登録②!Q79</f>
        <v>0</v>
      </c>
      <c r="H190" s="24" t="str">
        <f>女子登録②!P79</f>
        <v xml:space="preserve"> </v>
      </c>
    </row>
    <row r="191" spans="1:8" hidden="1">
      <c r="A191" s="24">
        <f>男子登録②!Q80</f>
        <v>0</v>
      </c>
      <c r="B191" s="24" t="str">
        <f>男子登録②!P80</f>
        <v xml:space="preserve"> </v>
      </c>
      <c r="G191" s="24">
        <f>女子登録②!Q80</f>
        <v>0</v>
      </c>
      <c r="H191" s="24" t="str">
        <f>女子登録②!P80</f>
        <v xml:space="preserve"> </v>
      </c>
    </row>
    <row r="192" spans="1:8" hidden="1">
      <c r="A192" s="24">
        <f>男子登録②!Q81</f>
        <v>0</v>
      </c>
      <c r="B192" s="24" t="str">
        <f>男子登録②!P81</f>
        <v xml:space="preserve"> </v>
      </c>
      <c r="G192" s="24">
        <f>女子登録②!Q81</f>
        <v>0</v>
      </c>
      <c r="H192" s="24" t="str">
        <f>女子登録②!P81</f>
        <v xml:space="preserve"> </v>
      </c>
    </row>
    <row r="193" spans="1:8" hidden="1">
      <c r="A193" s="24">
        <f>男子登録②!Q82</f>
        <v>0</v>
      </c>
      <c r="B193" s="24" t="str">
        <f>男子登録②!P82</f>
        <v xml:space="preserve"> </v>
      </c>
      <c r="G193" s="24">
        <f>女子登録②!Q82</f>
        <v>0</v>
      </c>
      <c r="H193" s="24" t="str">
        <f>女子登録②!P82</f>
        <v xml:space="preserve"> </v>
      </c>
    </row>
    <row r="194" spans="1:8" hidden="1">
      <c r="A194" s="24">
        <f>男子登録②!Q83</f>
        <v>0</v>
      </c>
      <c r="B194" s="24" t="str">
        <f>男子登録②!P83</f>
        <v xml:space="preserve"> </v>
      </c>
      <c r="G194" s="24">
        <f>女子登録②!Q83</f>
        <v>0</v>
      </c>
      <c r="H194" s="24" t="str">
        <f>女子登録②!P83</f>
        <v xml:space="preserve"> </v>
      </c>
    </row>
    <row r="195" spans="1:8" hidden="1">
      <c r="A195" s="24">
        <f>男子登録②!Q84</f>
        <v>0</v>
      </c>
      <c r="B195" s="24" t="str">
        <f>男子登録②!P84</f>
        <v xml:space="preserve"> </v>
      </c>
      <c r="G195" s="24">
        <f>女子登録②!Q84</f>
        <v>0</v>
      </c>
      <c r="H195" s="24" t="str">
        <f>女子登録②!P84</f>
        <v xml:space="preserve"> </v>
      </c>
    </row>
    <row r="196" spans="1:8" hidden="1">
      <c r="A196" s="24">
        <f>男子登録②!Q85</f>
        <v>0</v>
      </c>
      <c r="B196" s="24" t="str">
        <f>男子登録②!P85</f>
        <v xml:space="preserve"> </v>
      </c>
      <c r="G196" s="24">
        <f>女子登録②!Q85</f>
        <v>0</v>
      </c>
      <c r="H196" s="24" t="str">
        <f>女子登録②!P85</f>
        <v xml:space="preserve"> </v>
      </c>
    </row>
    <row r="197" spans="1:8" hidden="1">
      <c r="A197" s="24">
        <f>男子登録②!Q86</f>
        <v>0</v>
      </c>
      <c r="B197" s="24" t="str">
        <f>男子登録②!P86</f>
        <v xml:space="preserve"> </v>
      </c>
      <c r="G197" s="24">
        <f>女子登録②!Q86</f>
        <v>0</v>
      </c>
      <c r="H197" s="24" t="str">
        <f>女子登録②!P86</f>
        <v xml:space="preserve"> </v>
      </c>
    </row>
    <row r="198" spans="1:8" hidden="1">
      <c r="A198" s="24">
        <f>男子登録②!Q87</f>
        <v>0</v>
      </c>
      <c r="B198" s="24" t="str">
        <f>男子登録②!P87</f>
        <v xml:space="preserve"> </v>
      </c>
      <c r="G198" s="24">
        <f>女子登録②!Q87</f>
        <v>0</v>
      </c>
      <c r="H198" s="24" t="str">
        <f>女子登録②!P87</f>
        <v xml:space="preserve"> </v>
      </c>
    </row>
    <row r="199" spans="1:8" hidden="1">
      <c r="A199" s="24">
        <f>男子登録②!Q88</f>
        <v>0</v>
      </c>
      <c r="B199" s="24" t="str">
        <f>男子登録②!P88</f>
        <v xml:space="preserve"> </v>
      </c>
      <c r="G199" s="24">
        <f>女子登録②!Q88</f>
        <v>0</v>
      </c>
      <c r="H199" s="24" t="str">
        <f>女子登録②!P88</f>
        <v xml:space="preserve"> </v>
      </c>
    </row>
    <row r="200" spans="1:8" hidden="1">
      <c r="A200" s="24">
        <f>男子登録②!Q89</f>
        <v>0</v>
      </c>
      <c r="B200" s="24" t="str">
        <f>男子登録②!P89</f>
        <v xml:space="preserve"> </v>
      </c>
      <c r="G200" s="24">
        <f>女子登録②!Q89</f>
        <v>0</v>
      </c>
      <c r="H200" s="24" t="str">
        <f>女子登録②!P89</f>
        <v xml:space="preserve"> </v>
      </c>
    </row>
    <row r="201" spans="1:8" hidden="1">
      <c r="A201" s="24">
        <f>男子登録②!Q90</f>
        <v>0</v>
      </c>
      <c r="B201" s="24" t="str">
        <f>男子登録②!P90</f>
        <v xml:space="preserve"> </v>
      </c>
      <c r="G201" s="24">
        <f>女子登録②!Q90</f>
        <v>0</v>
      </c>
      <c r="H201" s="24" t="str">
        <f>女子登録②!P90</f>
        <v xml:space="preserve"> </v>
      </c>
    </row>
    <row r="202" spans="1:8" hidden="1">
      <c r="A202" s="24">
        <f>男子登録②!Q91</f>
        <v>0</v>
      </c>
      <c r="B202" s="24" t="str">
        <f>男子登録②!P91</f>
        <v xml:space="preserve"> </v>
      </c>
      <c r="G202" s="24">
        <f>女子登録②!Q91</f>
        <v>0</v>
      </c>
      <c r="H202" s="24" t="str">
        <f>女子登録②!P91</f>
        <v xml:space="preserve"> </v>
      </c>
    </row>
    <row r="203" spans="1:8" hidden="1">
      <c r="A203" s="24">
        <f>男子登録②!Q92</f>
        <v>0</v>
      </c>
      <c r="B203" s="24" t="str">
        <f>男子登録②!P92</f>
        <v xml:space="preserve"> </v>
      </c>
      <c r="G203" s="24">
        <f>女子登録②!Q92</f>
        <v>0</v>
      </c>
      <c r="H203" s="24" t="str">
        <f>女子登録②!P92</f>
        <v xml:space="preserve"> </v>
      </c>
    </row>
    <row r="204" spans="1:8" hidden="1">
      <c r="A204" s="24">
        <f>男子登録②!Q93</f>
        <v>0</v>
      </c>
      <c r="B204" s="24" t="str">
        <f>男子登録②!P93</f>
        <v xml:space="preserve"> </v>
      </c>
      <c r="G204" s="24">
        <f>女子登録②!Q93</f>
        <v>0</v>
      </c>
      <c r="H204" s="24" t="str">
        <f>女子登録②!P93</f>
        <v xml:space="preserve"> </v>
      </c>
    </row>
    <row r="205" spans="1:8" hidden="1">
      <c r="A205" s="24">
        <f>男子登録②!Q94</f>
        <v>0</v>
      </c>
      <c r="B205" s="24" t="str">
        <f>男子登録②!P94</f>
        <v xml:space="preserve"> </v>
      </c>
      <c r="G205" s="24">
        <f>女子登録②!Q94</f>
        <v>0</v>
      </c>
      <c r="H205" s="24" t="str">
        <f>女子登録②!P94</f>
        <v xml:space="preserve"> </v>
      </c>
    </row>
    <row r="206" spans="1:8" hidden="1">
      <c r="A206" s="24">
        <f>男子登録②!Q95</f>
        <v>0</v>
      </c>
      <c r="B206" s="24" t="str">
        <f>男子登録②!P95</f>
        <v xml:space="preserve"> </v>
      </c>
      <c r="G206" s="24">
        <f>女子登録②!Q95</f>
        <v>0</v>
      </c>
      <c r="H206" s="24" t="str">
        <f>女子登録②!P95</f>
        <v xml:space="preserve"> </v>
      </c>
    </row>
    <row r="207" spans="1:8" hidden="1">
      <c r="A207" s="24">
        <f>男子登録②!Q96</f>
        <v>0</v>
      </c>
      <c r="B207" s="24" t="str">
        <f>男子登録②!P96</f>
        <v xml:space="preserve"> </v>
      </c>
      <c r="G207" s="24">
        <f>女子登録②!Q96</f>
        <v>0</v>
      </c>
      <c r="H207" s="24" t="str">
        <f>女子登録②!P96</f>
        <v xml:space="preserve"> </v>
      </c>
    </row>
    <row r="208" spans="1:8" hidden="1">
      <c r="A208" s="24">
        <f>男子登録②!Q97</f>
        <v>0</v>
      </c>
      <c r="B208" s="24" t="str">
        <f>男子登録②!P97</f>
        <v xml:space="preserve"> </v>
      </c>
      <c r="G208" s="24">
        <f>女子登録②!Q97</f>
        <v>0</v>
      </c>
      <c r="H208" s="24" t="str">
        <f>女子登録②!P97</f>
        <v xml:space="preserve"> </v>
      </c>
    </row>
    <row r="209" spans="1:8" hidden="1">
      <c r="A209" s="24">
        <f>男子登録②!Q98</f>
        <v>0</v>
      </c>
      <c r="B209" s="24" t="str">
        <f>男子登録②!P98</f>
        <v xml:space="preserve"> </v>
      </c>
      <c r="G209" s="24">
        <f>女子登録②!Q98</f>
        <v>0</v>
      </c>
      <c r="H209" s="24" t="str">
        <f>女子登録②!P98</f>
        <v xml:space="preserve"> </v>
      </c>
    </row>
    <row r="210" spans="1:8" hidden="1">
      <c r="A210" s="24">
        <f>男子登録②!Q99</f>
        <v>0</v>
      </c>
      <c r="B210" s="24" t="str">
        <f>男子登録②!P99</f>
        <v xml:space="preserve"> </v>
      </c>
      <c r="G210" s="24">
        <f>女子登録②!Q99</f>
        <v>0</v>
      </c>
      <c r="H210" s="24" t="str">
        <f>女子登録②!P99</f>
        <v xml:space="preserve"> </v>
      </c>
    </row>
    <row r="211" spans="1:8" hidden="1">
      <c r="A211" s="24">
        <f>男子登録②!Q100</f>
        <v>0</v>
      </c>
      <c r="B211" s="24" t="str">
        <f>男子登録②!P100</f>
        <v xml:space="preserve"> </v>
      </c>
      <c r="G211" s="24">
        <f>女子登録②!Q100</f>
        <v>0</v>
      </c>
      <c r="H211" s="24" t="str">
        <f>女子登録②!P100</f>
        <v xml:space="preserve"> </v>
      </c>
    </row>
    <row r="212" spans="1:8" hidden="1">
      <c r="A212" s="24">
        <f>男子登録②!Q101</f>
        <v>0</v>
      </c>
      <c r="B212" s="24" t="str">
        <f>男子登録②!P101</f>
        <v xml:space="preserve"> </v>
      </c>
      <c r="G212" s="24">
        <f>女子登録②!Q101</f>
        <v>0</v>
      </c>
      <c r="H212" s="24" t="str">
        <f>女子登録②!P101</f>
        <v xml:space="preserve"> </v>
      </c>
    </row>
    <row r="213" spans="1:8" hidden="1"/>
  </sheetData>
  <sheetProtection sheet="1" objects="1" scenarios="1"/>
  <protectedRanges>
    <protectedRange sqref="G2 B1:E1 A6:B8 B3:E4 A2:D2 H1 H3:H5 D6:E8" name="範囲3_1"/>
    <protectedRange sqref="B12:C14 H12:H14 B16:C18 B20:C22 B24:C26 B28:C30 B32:C34 B36:C38 B40:C42 B44:C46 B48:C50 B52:C54 B56:C58 B60:C62 B64:C66 B68:C70 B72:C74 B76:C78 B80:C82 B84:C86 B88:C90 B92:C94 B96:C98 B100:C102 B104:C106 E12:E14 E16:E17 H16:H18 H20:H22 H24:H26 H28:H30 H32:H34 H36:H38 H40:H42 H44:H46 H48:H50 H52:H54 H56:H58 H60:H62 H64:H66 H68:H70 H72:H74 H76:H78 H80:H82 H84:H86 H88:H90 H92:H94 H96:H98 H100:H102 H104:H106 H108:H110 B108:C110" name="範囲2_1"/>
  </protectedRanges>
  <phoneticPr fontId="1"/>
  <dataValidations count="5">
    <dataValidation type="list" allowBlank="1" showInputMessage="1" showErrorMessage="1" sqref="B5:B110" xr:uid="{40C2590A-774A-4F48-826B-C87017048E73}">
      <formula1>$B$113:$B$212</formula1>
    </dataValidation>
    <dataValidation type="list" allowBlank="1" showInputMessage="1" showErrorMessage="1" sqref="H5:H110" xr:uid="{3ED69F3A-A23D-4096-8C5F-476C18B9B007}">
      <formula1>$H$113:$H$212</formula1>
    </dataValidation>
    <dataValidation imeMode="halfAlpha" allowBlank="1" showInputMessage="1" showErrorMessage="1" sqref="L11:L110 F11:F110 J5:J110 D5:D110" xr:uid="{DFF76772-EFA8-43A9-A667-18B2465D220F}"/>
    <dataValidation type="list" allowBlank="1" showInputMessage="1" showErrorMessage="1" sqref="C11:C110 E11:E110" xr:uid="{0D27DA0D-B3E8-4BD2-8C64-C11926A793AC}">
      <formula1>$D$113:$D$129</formula1>
    </dataValidation>
    <dataValidation type="list" allowBlank="1" showInputMessage="1" showErrorMessage="1" sqref="I11:I110 K11:K110" xr:uid="{E10184BE-D499-45C4-BC01-41878E07D108}">
      <formula1>$J$113:$J$127</formula1>
    </dataValidation>
  </dataValidations>
  <pageMargins left="0.70866141732283472" right="0.70866141732283472" top="0.55118110236220474" bottom="0.35433070866141736" header="0" footer="0"/>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CD04-8B57-42F9-8243-CA80B2B41ACA}">
  <dimension ref="A1:F109"/>
  <sheetViews>
    <sheetView showZeros="0" zoomScaleNormal="100" zoomScaleSheetLayoutView="100" workbookViewId="0">
      <selection sqref="A1:F1"/>
    </sheetView>
  </sheetViews>
  <sheetFormatPr defaultRowHeight="18.75"/>
  <cols>
    <col min="1" max="6" width="13.875" customWidth="1"/>
  </cols>
  <sheetData>
    <row r="1" spans="1:6">
      <c r="A1" s="531" t="s">
        <v>1394</v>
      </c>
      <c r="B1" s="531"/>
      <c r="C1" s="531"/>
      <c r="D1" s="531"/>
      <c r="E1" s="531"/>
      <c r="F1" s="531"/>
    </row>
    <row r="2" spans="1:6" ht="15" customHeight="1">
      <c r="A2" s="232" t="s">
        <v>1395</v>
      </c>
      <c r="B2" s="532" t="str">
        <f>はじめに①!D5</f>
        <v>リンク</v>
      </c>
      <c r="C2" s="533"/>
      <c r="D2" s="233" t="s">
        <v>1396</v>
      </c>
      <c r="E2" s="234">
        <f>入力シート③!C3+入力シート③!D3+入力シート③!I3+入力シート③!J3</f>
        <v>0</v>
      </c>
      <c r="F2" s="235">
        <f>E2*500</f>
        <v>0</v>
      </c>
    </row>
    <row r="3" spans="1:6" ht="15" customHeight="1">
      <c r="A3" s="236" t="s">
        <v>1397</v>
      </c>
      <c r="B3" s="534" t="str">
        <f>はじめに①!D6&amp;" "&amp;はじめに①!E6</f>
        <v xml:space="preserve"> </v>
      </c>
      <c r="C3" s="535"/>
      <c r="D3" s="237" t="s">
        <v>1398</v>
      </c>
      <c r="E3" s="238">
        <f>入力シート③!E3+入力シート③!K3</f>
        <v>0</v>
      </c>
      <c r="F3" s="239">
        <f>E3*800</f>
        <v>0</v>
      </c>
    </row>
    <row r="4" spans="1:6" ht="15" customHeight="1">
      <c r="A4" s="240" t="s">
        <v>1399</v>
      </c>
      <c r="B4" s="536" t="str">
        <f>はじめに①!D7&amp;" "&amp;はじめに①!E7</f>
        <v xml:space="preserve"> </v>
      </c>
      <c r="C4" s="537"/>
      <c r="D4" s="538" t="s">
        <v>1400</v>
      </c>
      <c r="E4" s="539"/>
      <c r="F4" s="241">
        <f>F2+F3</f>
        <v>0</v>
      </c>
    </row>
    <row r="5" spans="1:6" ht="8.1" customHeight="1">
      <c r="A5" s="530"/>
      <c r="B5" s="530"/>
      <c r="C5" s="530"/>
      <c r="D5" s="530"/>
      <c r="E5" s="530"/>
      <c r="F5" s="530"/>
    </row>
    <row r="6" spans="1:6" ht="12.95" customHeight="1">
      <c r="A6" s="527" t="s">
        <v>1456</v>
      </c>
      <c r="B6" s="528"/>
      <c r="C6" s="529"/>
      <c r="D6" s="527" t="s">
        <v>1457</v>
      </c>
      <c r="E6" s="528"/>
      <c r="F6" s="529"/>
    </row>
    <row r="7" spans="1:6" ht="12.95" customHeight="1">
      <c r="A7" s="242">
        <f>入力シート③!B5</f>
        <v>0</v>
      </c>
      <c r="B7" s="243">
        <f>入力シート③!B6</f>
        <v>0</v>
      </c>
      <c r="C7" s="244">
        <f>入力シート③!B7</f>
        <v>0</v>
      </c>
      <c r="D7" s="242">
        <f>入力シート③!H5</f>
        <v>0</v>
      </c>
      <c r="E7" s="243">
        <f>入力シート③!H6</f>
        <v>0</v>
      </c>
      <c r="F7" s="244">
        <f>入力シート③!H7</f>
        <v>0</v>
      </c>
    </row>
    <row r="8" spans="1:6" ht="12.95" customHeight="1" thickBot="1">
      <c r="A8" s="245">
        <f>入力シート③!B8</f>
        <v>0</v>
      </c>
      <c r="B8" s="246">
        <f>入力シート③!B9</f>
        <v>0</v>
      </c>
      <c r="C8" s="247">
        <f>入力シート③!B10</f>
        <v>0</v>
      </c>
      <c r="D8" s="245">
        <f>入力シート③!H8</f>
        <v>0</v>
      </c>
      <c r="E8" s="246">
        <f>入力シート③!H9</f>
        <v>0</v>
      </c>
      <c r="F8" s="247">
        <f>入力シート③!H10</f>
        <v>0</v>
      </c>
    </row>
    <row r="9" spans="1:6" ht="12.95" customHeight="1" thickTop="1">
      <c r="A9" s="248" t="s">
        <v>1401</v>
      </c>
      <c r="B9" s="249" t="s">
        <v>1402</v>
      </c>
      <c r="C9" s="250" t="s">
        <v>1403</v>
      </c>
      <c r="D9" s="248" t="s">
        <v>1401</v>
      </c>
      <c r="E9" s="249" t="s">
        <v>1402</v>
      </c>
      <c r="F9" s="251" t="s">
        <v>1403</v>
      </c>
    </row>
    <row r="10" spans="1:6" ht="12.95" customHeight="1">
      <c r="A10" s="252">
        <f>入力シート③!B11</f>
        <v>0</v>
      </c>
      <c r="B10" s="253">
        <f>入力シート③!C11</f>
        <v>0</v>
      </c>
      <c r="C10" s="254">
        <f>入力シート③!E11</f>
        <v>0</v>
      </c>
      <c r="D10" s="252">
        <f>入力シート③!H11</f>
        <v>0</v>
      </c>
      <c r="E10" s="253">
        <f>入力シート③!I11</f>
        <v>0</v>
      </c>
      <c r="F10" s="255">
        <f>入力シート③!K11</f>
        <v>0</v>
      </c>
    </row>
    <row r="11" spans="1:6" ht="12.95" customHeight="1">
      <c r="A11" s="256">
        <f>入力シート③!B12</f>
        <v>0</v>
      </c>
      <c r="B11" s="257">
        <f>入力シート③!C12</f>
        <v>0</v>
      </c>
      <c r="C11" s="258">
        <f>入力シート③!E12</f>
        <v>0</v>
      </c>
      <c r="D11" s="252">
        <f>入力シート③!H12</f>
        <v>0</v>
      </c>
      <c r="E11" s="257">
        <f>入力シート③!I12</f>
        <v>0</v>
      </c>
      <c r="F11" s="259">
        <f>入力シート③!K12</f>
        <v>0</v>
      </c>
    </row>
    <row r="12" spans="1:6" ht="12.95" customHeight="1">
      <c r="A12" s="256">
        <f>入力シート③!B13</f>
        <v>0</v>
      </c>
      <c r="B12" s="257">
        <f>入力シート③!C13</f>
        <v>0</v>
      </c>
      <c r="C12" s="258">
        <f>入力シート③!E13</f>
        <v>0</v>
      </c>
      <c r="D12" s="252">
        <f>入力シート③!H13</f>
        <v>0</v>
      </c>
      <c r="E12" s="257">
        <f>入力シート③!I13</f>
        <v>0</v>
      </c>
      <c r="F12" s="259">
        <f>入力シート③!K13</f>
        <v>0</v>
      </c>
    </row>
    <row r="13" spans="1:6" ht="12.95" customHeight="1">
      <c r="A13" s="256">
        <f>入力シート③!B14</f>
        <v>0</v>
      </c>
      <c r="B13" s="257">
        <f>入力シート③!C14</f>
        <v>0</v>
      </c>
      <c r="C13" s="258">
        <f>入力シート③!E14</f>
        <v>0</v>
      </c>
      <c r="D13" s="252">
        <f>入力シート③!H14</f>
        <v>0</v>
      </c>
      <c r="E13" s="257">
        <f>入力シート③!I14</f>
        <v>0</v>
      </c>
      <c r="F13" s="259">
        <f>入力シート③!K14</f>
        <v>0</v>
      </c>
    </row>
    <row r="14" spans="1:6" ht="12.95" customHeight="1">
      <c r="A14" s="256">
        <f>入力シート③!B15</f>
        <v>0</v>
      </c>
      <c r="B14" s="257">
        <f>入力シート③!C15</f>
        <v>0</v>
      </c>
      <c r="C14" s="258">
        <f>入力シート③!E15</f>
        <v>0</v>
      </c>
      <c r="D14" s="252">
        <f>入力シート③!H15</f>
        <v>0</v>
      </c>
      <c r="E14" s="257">
        <f>入力シート③!I15</f>
        <v>0</v>
      </c>
      <c r="F14" s="259">
        <f>入力シート③!K15</f>
        <v>0</v>
      </c>
    </row>
    <row r="15" spans="1:6" ht="12.95" customHeight="1">
      <c r="A15" s="256">
        <f>入力シート③!B16</f>
        <v>0</v>
      </c>
      <c r="B15" s="257">
        <f>入力シート③!C16</f>
        <v>0</v>
      </c>
      <c r="C15" s="258">
        <f>入力シート③!E16</f>
        <v>0</v>
      </c>
      <c r="D15" s="252">
        <f>入力シート③!H16</f>
        <v>0</v>
      </c>
      <c r="E15" s="257">
        <f>入力シート③!I16</f>
        <v>0</v>
      </c>
      <c r="F15" s="259">
        <f>入力シート③!K16</f>
        <v>0</v>
      </c>
    </row>
    <row r="16" spans="1:6" ht="12.95" customHeight="1">
      <c r="A16" s="256">
        <f>入力シート③!B17</f>
        <v>0</v>
      </c>
      <c r="B16" s="257">
        <f>入力シート③!C17</f>
        <v>0</v>
      </c>
      <c r="C16" s="258">
        <f>入力シート③!E17</f>
        <v>0</v>
      </c>
      <c r="D16" s="252">
        <f>入力シート③!H17</f>
        <v>0</v>
      </c>
      <c r="E16" s="257">
        <f>入力シート③!I17</f>
        <v>0</v>
      </c>
      <c r="F16" s="259">
        <f>入力シート③!K17</f>
        <v>0</v>
      </c>
    </row>
    <row r="17" spans="1:6" ht="12.95" customHeight="1">
      <c r="A17" s="256">
        <f>入力シート③!B18</f>
        <v>0</v>
      </c>
      <c r="B17" s="257">
        <f>入力シート③!C18</f>
        <v>0</v>
      </c>
      <c r="C17" s="258">
        <f>入力シート③!E18</f>
        <v>0</v>
      </c>
      <c r="D17" s="252">
        <f>入力シート③!H18</f>
        <v>0</v>
      </c>
      <c r="E17" s="257">
        <f>入力シート③!I18</f>
        <v>0</v>
      </c>
      <c r="F17" s="259">
        <f>入力シート③!K18</f>
        <v>0</v>
      </c>
    </row>
    <row r="18" spans="1:6" ht="12.95" customHeight="1">
      <c r="A18" s="256">
        <f>入力シート③!B19</f>
        <v>0</v>
      </c>
      <c r="B18" s="257">
        <f>入力シート③!C19</f>
        <v>0</v>
      </c>
      <c r="C18" s="258">
        <f>入力シート③!E19</f>
        <v>0</v>
      </c>
      <c r="D18" s="252">
        <f>入力シート③!H19</f>
        <v>0</v>
      </c>
      <c r="E18" s="257">
        <f>入力シート③!I19</f>
        <v>0</v>
      </c>
      <c r="F18" s="259">
        <f>入力シート③!K19</f>
        <v>0</v>
      </c>
    </row>
    <row r="19" spans="1:6" ht="12.95" customHeight="1">
      <c r="A19" s="256">
        <f>入力シート③!B20</f>
        <v>0</v>
      </c>
      <c r="B19" s="257">
        <f>入力シート③!C20</f>
        <v>0</v>
      </c>
      <c r="C19" s="258">
        <f>入力シート③!E20</f>
        <v>0</v>
      </c>
      <c r="D19" s="252">
        <f>入力シート③!H20</f>
        <v>0</v>
      </c>
      <c r="E19" s="257">
        <f>入力シート③!I20</f>
        <v>0</v>
      </c>
      <c r="F19" s="259">
        <f>入力シート③!K20</f>
        <v>0</v>
      </c>
    </row>
    <row r="20" spans="1:6" ht="12.95" customHeight="1">
      <c r="A20" s="256">
        <f>入力シート③!B21</f>
        <v>0</v>
      </c>
      <c r="B20" s="257">
        <f>入力シート③!C21</f>
        <v>0</v>
      </c>
      <c r="C20" s="258">
        <f>入力シート③!E21</f>
        <v>0</v>
      </c>
      <c r="D20" s="252">
        <f>入力シート③!H21</f>
        <v>0</v>
      </c>
      <c r="E20" s="257">
        <f>入力シート③!I21</f>
        <v>0</v>
      </c>
      <c r="F20" s="259">
        <f>入力シート③!K21</f>
        <v>0</v>
      </c>
    </row>
    <row r="21" spans="1:6" ht="12.95" customHeight="1">
      <c r="A21" s="256">
        <f>入力シート③!B22</f>
        <v>0</v>
      </c>
      <c r="B21" s="257">
        <f>入力シート③!C22</f>
        <v>0</v>
      </c>
      <c r="C21" s="258">
        <f>入力シート③!E22</f>
        <v>0</v>
      </c>
      <c r="D21" s="252">
        <f>入力シート③!H22</f>
        <v>0</v>
      </c>
      <c r="E21" s="257">
        <f>入力シート③!I22</f>
        <v>0</v>
      </c>
      <c r="F21" s="259">
        <f>入力シート③!K22</f>
        <v>0</v>
      </c>
    </row>
    <row r="22" spans="1:6" ht="12.95" customHeight="1">
      <c r="A22" s="256">
        <f>入力シート③!B23</f>
        <v>0</v>
      </c>
      <c r="B22" s="257">
        <f>入力シート③!C23</f>
        <v>0</v>
      </c>
      <c r="C22" s="258">
        <f>入力シート③!E23</f>
        <v>0</v>
      </c>
      <c r="D22" s="252">
        <f>入力シート③!H23</f>
        <v>0</v>
      </c>
      <c r="E22" s="257">
        <f>入力シート③!I23</f>
        <v>0</v>
      </c>
      <c r="F22" s="259">
        <f>入力シート③!K23</f>
        <v>0</v>
      </c>
    </row>
    <row r="23" spans="1:6" ht="12.95" customHeight="1">
      <c r="A23" s="256">
        <f>入力シート③!B24</f>
        <v>0</v>
      </c>
      <c r="B23" s="257">
        <f>入力シート③!C24</f>
        <v>0</v>
      </c>
      <c r="C23" s="258">
        <f>入力シート③!E24</f>
        <v>0</v>
      </c>
      <c r="D23" s="252">
        <f>入力シート③!H24</f>
        <v>0</v>
      </c>
      <c r="E23" s="257">
        <f>入力シート③!I24</f>
        <v>0</v>
      </c>
      <c r="F23" s="259">
        <f>入力シート③!K24</f>
        <v>0</v>
      </c>
    </row>
    <row r="24" spans="1:6" ht="12.95" customHeight="1">
      <c r="A24" s="256">
        <f>入力シート③!B25</f>
        <v>0</v>
      </c>
      <c r="B24" s="257">
        <f>入力シート③!C25</f>
        <v>0</v>
      </c>
      <c r="C24" s="258">
        <f>入力シート③!E25</f>
        <v>0</v>
      </c>
      <c r="D24" s="252">
        <f>入力シート③!H25</f>
        <v>0</v>
      </c>
      <c r="E24" s="257">
        <f>入力シート③!I25</f>
        <v>0</v>
      </c>
      <c r="F24" s="259">
        <f>入力シート③!K25</f>
        <v>0</v>
      </c>
    </row>
    <row r="25" spans="1:6" ht="12.95" customHeight="1">
      <c r="A25" s="256">
        <f>入力シート③!B26</f>
        <v>0</v>
      </c>
      <c r="B25" s="257">
        <f>入力シート③!C26</f>
        <v>0</v>
      </c>
      <c r="C25" s="258">
        <f>入力シート③!E26</f>
        <v>0</v>
      </c>
      <c r="D25" s="252">
        <f>入力シート③!H26</f>
        <v>0</v>
      </c>
      <c r="E25" s="257">
        <f>入力シート③!I26</f>
        <v>0</v>
      </c>
      <c r="F25" s="259">
        <f>入力シート③!K26</f>
        <v>0</v>
      </c>
    </row>
    <row r="26" spans="1:6" ht="12.95" customHeight="1">
      <c r="A26" s="256">
        <f>入力シート③!B27</f>
        <v>0</v>
      </c>
      <c r="B26" s="257">
        <f>入力シート③!C27</f>
        <v>0</v>
      </c>
      <c r="C26" s="258">
        <f>入力シート③!E27</f>
        <v>0</v>
      </c>
      <c r="D26" s="252">
        <f>入力シート③!H27</f>
        <v>0</v>
      </c>
      <c r="E26" s="257">
        <f>入力シート③!I27</f>
        <v>0</v>
      </c>
      <c r="F26" s="259">
        <f>入力シート③!K27</f>
        <v>0</v>
      </c>
    </row>
    <row r="27" spans="1:6" ht="12.95" customHeight="1">
      <c r="A27" s="256">
        <f>入力シート③!B28</f>
        <v>0</v>
      </c>
      <c r="B27" s="257">
        <f>入力シート③!C28</f>
        <v>0</v>
      </c>
      <c r="C27" s="258">
        <f>入力シート③!E28</f>
        <v>0</v>
      </c>
      <c r="D27" s="252">
        <f>入力シート③!H28</f>
        <v>0</v>
      </c>
      <c r="E27" s="257">
        <f>入力シート③!I28</f>
        <v>0</v>
      </c>
      <c r="F27" s="259">
        <f>入力シート③!K28</f>
        <v>0</v>
      </c>
    </row>
    <row r="28" spans="1:6" ht="12.95" customHeight="1">
      <c r="A28" s="256">
        <f>入力シート③!B29</f>
        <v>0</v>
      </c>
      <c r="B28" s="257">
        <f>入力シート③!C29</f>
        <v>0</v>
      </c>
      <c r="C28" s="258">
        <f>入力シート③!E29</f>
        <v>0</v>
      </c>
      <c r="D28" s="252">
        <f>入力シート③!H29</f>
        <v>0</v>
      </c>
      <c r="E28" s="257">
        <f>入力シート③!I29</f>
        <v>0</v>
      </c>
      <c r="F28" s="259">
        <f>入力シート③!K29</f>
        <v>0</v>
      </c>
    </row>
    <row r="29" spans="1:6" ht="12.95" customHeight="1">
      <c r="A29" s="256">
        <f>入力シート③!B30</f>
        <v>0</v>
      </c>
      <c r="B29" s="257">
        <f>入力シート③!C30</f>
        <v>0</v>
      </c>
      <c r="C29" s="258">
        <f>入力シート③!E30</f>
        <v>0</v>
      </c>
      <c r="D29" s="252">
        <f>入力シート③!H30</f>
        <v>0</v>
      </c>
      <c r="E29" s="257">
        <f>入力シート③!I30</f>
        <v>0</v>
      </c>
      <c r="F29" s="259">
        <f>入力シート③!K30</f>
        <v>0</v>
      </c>
    </row>
    <row r="30" spans="1:6" ht="12.95" customHeight="1">
      <c r="A30" s="256">
        <f>入力シート③!B31</f>
        <v>0</v>
      </c>
      <c r="B30" s="257">
        <f>入力シート③!C31</f>
        <v>0</v>
      </c>
      <c r="C30" s="258">
        <f>入力シート③!E31</f>
        <v>0</v>
      </c>
      <c r="D30" s="252">
        <f>入力シート③!H31</f>
        <v>0</v>
      </c>
      <c r="E30" s="257">
        <f>入力シート③!I31</f>
        <v>0</v>
      </c>
      <c r="F30" s="259">
        <f>入力シート③!K31</f>
        <v>0</v>
      </c>
    </row>
    <row r="31" spans="1:6" ht="12.95" customHeight="1">
      <c r="A31" s="256">
        <f>入力シート③!B32</f>
        <v>0</v>
      </c>
      <c r="B31" s="257">
        <f>入力シート③!C32</f>
        <v>0</v>
      </c>
      <c r="C31" s="258">
        <f>入力シート③!E32</f>
        <v>0</v>
      </c>
      <c r="D31" s="252">
        <f>入力シート③!H32</f>
        <v>0</v>
      </c>
      <c r="E31" s="257">
        <f>入力シート③!I32</f>
        <v>0</v>
      </c>
      <c r="F31" s="259">
        <f>入力シート③!K32</f>
        <v>0</v>
      </c>
    </row>
    <row r="32" spans="1:6" ht="12.95" customHeight="1">
      <c r="A32" s="256">
        <f>入力シート③!B33</f>
        <v>0</v>
      </c>
      <c r="B32" s="257">
        <f>入力シート③!C33</f>
        <v>0</v>
      </c>
      <c r="C32" s="258">
        <f>入力シート③!E33</f>
        <v>0</v>
      </c>
      <c r="D32" s="252">
        <f>入力シート③!H33</f>
        <v>0</v>
      </c>
      <c r="E32" s="257">
        <f>入力シート③!I33</f>
        <v>0</v>
      </c>
      <c r="F32" s="259">
        <f>入力シート③!K33</f>
        <v>0</v>
      </c>
    </row>
    <row r="33" spans="1:6" ht="12.95" customHeight="1">
      <c r="A33" s="256">
        <f>入力シート③!B34</f>
        <v>0</v>
      </c>
      <c r="B33" s="257">
        <f>入力シート③!C34</f>
        <v>0</v>
      </c>
      <c r="C33" s="258">
        <f>入力シート③!E34</f>
        <v>0</v>
      </c>
      <c r="D33" s="252">
        <f>入力シート③!H34</f>
        <v>0</v>
      </c>
      <c r="E33" s="257">
        <f>入力シート③!I34</f>
        <v>0</v>
      </c>
      <c r="F33" s="259">
        <f>入力シート③!K34</f>
        <v>0</v>
      </c>
    </row>
    <row r="34" spans="1:6" ht="12.95" customHeight="1">
      <c r="A34" s="256">
        <f>入力シート③!B35</f>
        <v>0</v>
      </c>
      <c r="B34" s="257">
        <f>入力シート③!C35</f>
        <v>0</v>
      </c>
      <c r="C34" s="258">
        <f>入力シート③!E35</f>
        <v>0</v>
      </c>
      <c r="D34" s="252">
        <f>入力シート③!H35</f>
        <v>0</v>
      </c>
      <c r="E34" s="257">
        <f>入力シート③!I35</f>
        <v>0</v>
      </c>
      <c r="F34" s="259">
        <f>入力シート③!K35</f>
        <v>0</v>
      </c>
    </row>
    <row r="35" spans="1:6" ht="12.95" customHeight="1">
      <c r="A35" s="256">
        <f>入力シート③!B36</f>
        <v>0</v>
      </c>
      <c r="B35" s="257">
        <f>入力シート③!C36</f>
        <v>0</v>
      </c>
      <c r="C35" s="258">
        <f>入力シート③!E36</f>
        <v>0</v>
      </c>
      <c r="D35" s="252">
        <f>入力シート③!H36</f>
        <v>0</v>
      </c>
      <c r="E35" s="257">
        <f>入力シート③!I36</f>
        <v>0</v>
      </c>
      <c r="F35" s="259">
        <f>入力シート③!K36</f>
        <v>0</v>
      </c>
    </row>
    <row r="36" spans="1:6" ht="12.95" customHeight="1">
      <c r="A36" s="256">
        <f>入力シート③!B37</f>
        <v>0</v>
      </c>
      <c r="B36" s="257">
        <f>入力シート③!C37</f>
        <v>0</v>
      </c>
      <c r="C36" s="258">
        <f>入力シート③!E37</f>
        <v>0</v>
      </c>
      <c r="D36" s="252">
        <f>入力シート③!H37</f>
        <v>0</v>
      </c>
      <c r="E36" s="257">
        <f>入力シート③!I37</f>
        <v>0</v>
      </c>
      <c r="F36" s="259">
        <f>入力シート③!K37</f>
        <v>0</v>
      </c>
    </row>
    <row r="37" spans="1:6" ht="12.95" customHeight="1">
      <c r="A37" s="256">
        <f>入力シート③!B38</f>
        <v>0</v>
      </c>
      <c r="B37" s="257">
        <f>入力シート③!C38</f>
        <v>0</v>
      </c>
      <c r="C37" s="258">
        <f>入力シート③!E38</f>
        <v>0</v>
      </c>
      <c r="D37" s="252">
        <f>入力シート③!H38</f>
        <v>0</v>
      </c>
      <c r="E37" s="257">
        <f>入力シート③!I38</f>
        <v>0</v>
      </c>
      <c r="F37" s="259">
        <f>入力シート③!K38</f>
        <v>0</v>
      </c>
    </row>
    <row r="38" spans="1:6" ht="12.95" customHeight="1">
      <c r="A38" s="256">
        <f>入力シート③!B39</f>
        <v>0</v>
      </c>
      <c r="B38" s="257">
        <f>入力シート③!C39</f>
        <v>0</v>
      </c>
      <c r="C38" s="258">
        <f>入力シート③!E39</f>
        <v>0</v>
      </c>
      <c r="D38" s="252">
        <f>入力シート③!H39</f>
        <v>0</v>
      </c>
      <c r="E38" s="257">
        <f>入力シート③!I39</f>
        <v>0</v>
      </c>
      <c r="F38" s="259">
        <f>入力シート③!K39</f>
        <v>0</v>
      </c>
    </row>
    <row r="39" spans="1:6" ht="12.95" customHeight="1">
      <c r="A39" s="256">
        <f>入力シート③!B40</f>
        <v>0</v>
      </c>
      <c r="B39" s="257">
        <f>入力シート③!C40</f>
        <v>0</v>
      </c>
      <c r="C39" s="258">
        <f>入力シート③!E40</f>
        <v>0</v>
      </c>
      <c r="D39" s="252">
        <f>入力シート③!H40</f>
        <v>0</v>
      </c>
      <c r="E39" s="257">
        <f>入力シート③!I40</f>
        <v>0</v>
      </c>
      <c r="F39" s="259">
        <f>入力シート③!K40</f>
        <v>0</v>
      </c>
    </row>
    <row r="40" spans="1:6" ht="12.95" customHeight="1">
      <c r="A40" s="256">
        <f>入力シート③!B41</f>
        <v>0</v>
      </c>
      <c r="B40" s="257">
        <f>入力シート③!C41</f>
        <v>0</v>
      </c>
      <c r="C40" s="258">
        <f>入力シート③!E41</f>
        <v>0</v>
      </c>
      <c r="D40" s="252">
        <f>入力シート③!H41</f>
        <v>0</v>
      </c>
      <c r="E40" s="257">
        <f>入力シート③!I41</f>
        <v>0</v>
      </c>
      <c r="F40" s="259">
        <f>入力シート③!K41</f>
        <v>0</v>
      </c>
    </row>
    <row r="41" spans="1:6" ht="12.95" customHeight="1">
      <c r="A41" s="256">
        <f>入力シート③!B42</f>
        <v>0</v>
      </c>
      <c r="B41" s="257">
        <f>入力シート③!C42</f>
        <v>0</v>
      </c>
      <c r="C41" s="258">
        <f>入力シート③!E42</f>
        <v>0</v>
      </c>
      <c r="D41" s="252">
        <f>入力シート③!H42</f>
        <v>0</v>
      </c>
      <c r="E41" s="257">
        <f>入力シート③!I42</f>
        <v>0</v>
      </c>
      <c r="F41" s="259">
        <f>入力シート③!K42</f>
        <v>0</v>
      </c>
    </row>
    <row r="42" spans="1:6" ht="12.95" customHeight="1">
      <c r="A42" s="256">
        <f>入力シート③!B43</f>
        <v>0</v>
      </c>
      <c r="B42" s="257">
        <f>入力シート③!C43</f>
        <v>0</v>
      </c>
      <c r="C42" s="258">
        <f>入力シート③!E43</f>
        <v>0</v>
      </c>
      <c r="D42" s="252">
        <f>入力シート③!H43</f>
        <v>0</v>
      </c>
      <c r="E42" s="257">
        <f>入力シート③!I43</f>
        <v>0</v>
      </c>
      <c r="F42" s="259">
        <f>入力シート③!K43</f>
        <v>0</v>
      </c>
    </row>
    <row r="43" spans="1:6" ht="12.95" customHeight="1">
      <c r="A43" s="256">
        <f>入力シート③!B44</f>
        <v>0</v>
      </c>
      <c r="B43" s="257">
        <f>入力シート③!C44</f>
        <v>0</v>
      </c>
      <c r="C43" s="258">
        <f>入力シート③!E44</f>
        <v>0</v>
      </c>
      <c r="D43" s="252">
        <f>入力シート③!H44</f>
        <v>0</v>
      </c>
      <c r="E43" s="257">
        <f>入力シート③!I44</f>
        <v>0</v>
      </c>
      <c r="F43" s="259">
        <f>入力シート③!K44</f>
        <v>0</v>
      </c>
    </row>
    <row r="44" spans="1:6" ht="12.95" customHeight="1">
      <c r="A44" s="256">
        <f>入力シート③!B45</f>
        <v>0</v>
      </c>
      <c r="B44" s="257">
        <f>入力シート③!C45</f>
        <v>0</v>
      </c>
      <c r="C44" s="258">
        <f>入力シート③!E45</f>
        <v>0</v>
      </c>
      <c r="D44" s="252">
        <f>入力シート③!H45</f>
        <v>0</v>
      </c>
      <c r="E44" s="257">
        <f>入力シート③!I45</f>
        <v>0</v>
      </c>
      <c r="F44" s="259">
        <f>入力シート③!K45</f>
        <v>0</v>
      </c>
    </row>
    <row r="45" spans="1:6" ht="12.95" customHeight="1">
      <c r="A45" s="256">
        <f>入力シート③!B46</f>
        <v>0</v>
      </c>
      <c r="B45" s="257">
        <f>入力シート③!C46</f>
        <v>0</v>
      </c>
      <c r="C45" s="258">
        <f>入力シート③!E46</f>
        <v>0</v>
      </c>
      <c r="D45" s="252">
        <f>入力シート③!H46</f>
        <v>0</v>
      </c>
      <c r="E45" s="257">
        <f>入力シート③!I46</f>
        <v>0</v>
      </c>
      <c r="F45" s="259">
        <f>入力シート③!K46</f>
        <v>0</v>
      </c>
    </row>
    <row r="46" spans="1:6" ht="12.95" customHeight="1">
      <c r="A46" s="256">
        <f>入力シート③!B47</f>
        <v>0</v>
      </c>
      <c r="B46" s="257">
        <f>入力シート③!C47</f>
        <v>0</v>
      </c>
      <c r="C46" s="258">
        <f>入力シート③!E47</f>
        <v>0</v>
      </c>
      <c r="D46" s="252">
        <f>入力シート③!H47</f>
        <v>0</v>
      </c>
      <c r="E46" s="257">
        <f>入力シート③!I47</f>
        <v>0</v>
      </c>
      <c r="F46" s="259">
        <f>入力シート③!K47</f>
        <v>0</v>
      </c>
    </row>
    <row r="47" spans="1:6" ht="12.95" customHeight="1">
      <c r="A47" s="256">
        <f>入力シート③!B48</f>
        <v>0</v>
      </c>
      <c r="B47" s="257">
        <f>入力シート③!C48</f>
        <v>0</v>
      </c>
      <c r="C47" s="258">
        <f>入力シート③!E48</f>
        <v>0</v>
      </c>
      <c r="D47" s="252">
        <f>入力シート③!H48</f>
        <v>0</v>
      </c>
      <c r="E47" s="257">
        <f>入力シート③!I48</f>
        <v>0</v>
      </c>
      <c r="F47" s="259">
        <f>入力シート③!K48</f>
        <v>0</v>
      </c>
    </row>
    <row r="48" spans="1:6" ht="12.95" customHeight="1">
      <c r="A48" s="256">
        <f>入力シート③!B49</f>
        <v>0</v>
      </c>
      <c r="B48" s="257">
        <f>入力シート③!C49</f>
        <v>0</v>
      </c>
      <c r="C48" s="258">
        <f>入力シート③!E49</f>
        <v>0</v>
      </c>
      <c r="D48" s="252">
        <f>入力シート③!H49</f>
        <v>0</v>
      </c>
      <c r="E48" s="257">
        <f>入力シート③!I49</f>
        <v>0</v>
      </c>
      <c r="F48" s="259">
        <f>入力シート③!K49</f>
        <v>0</v>
      </c>
    </row>
    <row r="49" spans="1:6" ht="12.95" customHeight="1">
      <c r="A49" s="256">
        <f>入力シート③!B50</f>
        <v>0</v>
      </c>
      <c r="B49" s="257">
        <f>入力シート③!C50</f>
        <v>0</v>
      </c>
      <c r="C49" s="258">
        <f>入力シート③!E50</f>
        <v>0</v>
      </c>
      <c r="D49" s="252">
        <f>入力シート③!H50</f>
        <v>0</v>
      </c>
      <c r="E49" s="257">
        <f>入力シート③!I50</f>
        <v>0</v>
      </c>
      <c r="F49" s="259">
        <f>入力シート③!K50</f>
        <v>0</v>
      </c>
    </row>
    <row r="50" spans="1:6" ht="12.95" customHeight="1">
      <c r="A50" s="256">
        <f>入力シート③!B51</f>
        <v>0</v>
      </c>
      <c r="B50" s="257">
        <f>入力シート③!C51</f>
        <v>0</v>
      </c>
      <c r="C50" s="258">
        <f>入力シート③!E51</f>
        <v>0</v>
      </c>
      <c r="D50" s="252">
        <f>入力シート③!H51</f>
        <v>0</v>
      </c>
      <c r="E50" s="257">
        <f>入力シート③!I51</f>
        <v>0</v>
      </c>
      <c r="F50" s="259">
        <f>入力シート③!K51</f>
        <v>0</v>
      </c>
    </row>
    <row r="51" spans="1:6" ht="12.95" customHeight="1">
      <c r="A51" s="256">
        <f>入力シート③!B52</f>
        <v>0</v>
      </c>
      <c r="B51" s="257">
        <f>入力シート③!C52</f>
        <v>0</v>
      </c>
      <c r="C51" s="258">
        <f>入力シート③!E52</f>
        <v>0</v>
      </c>
      <c r="D51" s="252">
        <f>入力シート③!H52</f>
        <v>0</v>
      </c>
      <c r="E51" s="257">
        <f>入力シート③!I52</f>
        <v>0</v>
      </c>
      <c r="F51" s="259">
        <f>入力シート③!K52</f>
        <v>0</v>
      </c>
    </row>
    <row r="52" spans="1:6" ht="12.95" customHeight="1">
      <c r="A52" s="256">
        <f>入力シート③!B53</f>
        <v>0</v>
      </c>
      <c r="B52" s="257">
        <f>入力シート③!C53</f>
        <v>0</v>
      </c>
      <c r="C52" s="258">
        <f>入力シート③!E53</f>
        <v>0</v>
      </c>
      <c r="D52" s="252">
        <f>入力シート③!H53</f>
        <v>0</v>
      </c>
      <c r="E52" s="257">
        <f>入力シート③!I53</f>
        <v>0</v>
      </c>
      <c r="F52" s="259">
        <f>入力シート③!K53</f>
        <v>0</v>
      </c>
    </row>
    <row r="53" spans="1:6" ht="12.95" customHeight="1">
      <c r="A53" s="256">
        <f>入力シート③!B54</f>
        <v>0</v>
      </c>
      <c r="B53" s="257">
        <f>入力シート③!C54</f>
        <v>0</v>
      </c>
      <c r="C53" s="258">
        <f>入力シート③!E54</f>
        <v>0</v>
      </c>
      <c r="D53" s="252">
        <f>入力シート③!H54</f>
        <v>0</v>
      </c>
      <c r="E53" s="257">
        <f>入力シート③!I54</f>
        <v>0</v>
      </c>
      <c r="F53" s="259">
        <f>入力シート③!K54</f>
        <v>0</v>
      </c>
    </row>
    <row r="54" spans="1:6" ht="12.95" customHeight="1">
      <c r="A54" s="256">
        <f>入力シート③!B55</f>
        <v>0</v>
      </c>
      <c r="B54" s="257">
        <f>入力シート③!C55</f>
        <v>0</v>
      </c>
      <c r="C54" s="258">
        <f>入力シート③!E55</f>
        <v>0</v>
      </c>
      <c r="D54" s="252">
        <f>入力シート③!H55</f>
        <v>0</v>
      </c>
      <c r="E54" s="257">
        <f>入力シート③!I55</f>
        <v>0</v>
      </c>
      <c r="F54" s="259">
        <f>入力シート③!K55</f>
        <v>0</v>
      </c>
    </row>
    <row r="55" spans="1:6" ht="12.95" customHeight="1">
      <c r="A55" s="256">
        <f>入力シート③!B56</f>
        <v>0</v>
      </c>
      <c r="B55" s="257">
        <f>入力シート③!C56</f>
        <v>0</v>
      </c>
      <c r="C55" s="258">
        <f>入力シート③!E56</f>
        <v>0</v>
      </c>
      <c r="D55" s="252">
        <f>入力シート③!H56</f>
        <v>0</v>
      </c>
      <c r="E55" s="257">
        <f>入力シート③!I56</f>
        <v>0</v>
      </c>
      <c r="F55" s="259">
        <f>入力シート③!K56</f>
        <v>0</v>
      </c>
    </row>
    <row r="56" spans="1:6" ht="12.95" customHeight="1">
      <c r="A56" s="256">
        <f>入力シート③!B57</f>
        <v>0</v>
      </c>
      <c r="B56" s="257">
        <f>入力シート③!C57</f>
        <v>0</v>
      </c>
      <c r="C56" s="258">
        <f>入力シート③!E57</f>
        <v>0</v>
      </c>
      <c r="D56" s="252">
        <f>入力シート③!H57</f>
        <v>0</v>
      </c>
      <c r="E56" s="257">
        <f>入力シート③!I57</f>
        <v>0</v>
      </c>
      <c r="F56" s="259">
        <f>入力シート③!K57</f>
        <v>0</v>
      </c>
    </row>
    <row r="57" spans="1:6" ht="12.95" customHeight="1">
      <c r="A57" s="256">
        <f>入力シート③!B58</f>
        <v>0</v>
      </c>
      <c r="B57" s="257">
        <f>入力シート③!C58</f>
        <v>0</v>
      </c>
      <c r="C57" s="258">
        <f>入力シート③!E58</f>
        <v>0</v>
      </c>
      <c r="D57" s="252">
        <f>入力シート③!H58</f>
        <v>0</v>
      </c>
      <c r="E57" s="257">
        <f>入力シート③!I58</f>
        <v>0</v>
      </c>
      <c r="F57" s="259">
        <f>入力シート③!K58</f>
        <v>0</v>
      </c>
    </row>
    <row r="58" spans="1:6" ht="12.95" customHeight="1">
      <c r="A58" s="256">
        <f>入力シート③!B59</f>
        <v>0</v>
      </c>
      <c r="B58" s="257">
        <f>入力シート③!C59</f>
        <v>0</v>
      </c>
      <c r="C58" s="258">
        <f>入力シート③!E59</f>
        <v>0</v>
      </c>
      <c r="D58" s="252">
        <f>入力シート③!H59</f>
        <v>0</v>
      </c>
      <c r="E58" s="257">
        <f>入力シート③!I59</f>
        <v>0</v>
      </c>
      <c r="F58" s="259">
        <f>入力シート③!K59</f>
        <v>0</v>
      </c>
    </row>
    <row r="59" spans="1:6" ht="12.95" customHeight="1">
      <c r="A59" s="256">
        <f>入力シート③!B60</f>
        <v>0</v>
      </c>
      <c r="B59" s="257">
        <f>入力シート③!C60</f>
        <v>0</v>
      </c>
      <c r="C59" s="258">
        <f>入力シート③!E60</f>
        <v>0</v>
      </c>
      <c r="D59" s="252">
        <f>入力シート③!H60</f>
        <v>0</v>
      </c>
      <c r="E59" s="257">
        <f>入力シート③!I60</f>
        <v>0</v>
      </c>
      <c r="F59" s="259">
        <f>入力シート③!K60</f>
        <v>0</v>
      </c>
    </row>
    <row r="60" spans="1:6" ht="12.95" customHeight="1">
      <c r="A60" s="256">
        <f>入力シート③!B61</f>
        <v>0</v>
      </c>
      <c r="B60" s="257">
        <f>入力シート③!C61</f>
        <v>0</v>
      </c>
      <c r="C60" s="258">
        <f>入力シート③!E61</f>
        <v>0</v>
      </c>
      <c r="D60" s="252">
        <f>入力シート③!H61</f>
        <v>0</v>
      </c>
      <c r="E60" s="257">
        <f>入力シート③!I61</f>
        <v>0</v>
      </c>
      <c r="F60" s="259">
        <f>入力シート③!K61</f>
        <v>0</v>
      </c>
    </row>
    <row r="61" spans="1:6" ht="12.95" customHeight="1">
      <c r="A61" s="256">
        <f>入力シート③!B62</f>
        <v>0</v>
      </c>
      <c r="B61" s="257">
        <f>入力シート③!C62</f>
        <v>0</v>
      </c>
      <c r="C61" s="258">
        <f>入力シート③!E62</f>
        <v>0</v>
      </c>
      <c r="D61" s="252">
        <f>入力シート③!H62</f>
        <v>0</v>
      </c>
      <c r="E61" s="257">
        <f>入力シート③!I62</f>
        <v>0</v>
      </c>
      <c r="F61" s="259">
        <f>入力シート③!K62</f>
        <v>0</v>
      </c>
    </row>
    <row r="62" spans="1:6" ht="12.95" customHeight="1">
      <c r="A62" s="256">
        <f>入力シート③!B63</f>
        <v>0</v>
      </c>
      <c r="B62" s="257">
        <f>入力シート③!C63</f>
        <v>0</v>
      </c>
      <c r="C62" s="258">
        <f>入力シート③!E63</f>
        <v>0</v>
      </c>
      <c r="D62" s="252">
        <f>入力シート③!H63</f>
        <v>0</v>
      </c>
      <c r="E62" s="257">
        <f>入力シート③!I63</f>
        <v>0</v>
      </c>
      <c r="F62" s="259">
        <f>入力シート③!K63</f>
        <v>0</v>
      </c>
    </row>
    <row r="63" spans="1:6" ht="12.95" customHeight="1">
      <c r="A63" s="256">
        <f>入力シート③!B64</f>
        <v>0</v>
      </c>
      <c r="B63" s="257">
        <f>入力シート③!C64</f>
        <v>0</v>
      </c>
      <c r="C63" s="258">
        <f>入力シート③!E64</f>
        <v>0</v>
      </c>
      <c r="D63" s="252">
        <f>入力シート③!H64</f>
        <v>0</v>
      </c>
      <c r="E63" s="257">
        <f>入力シート③!I64</f>
        <v>0</v>
      </c>
      <c r="F63" s="259">
        <f>入力シート③!K64</f>
        <v>0</v>
      </c>
    </row>
    <row r="64" spans="1:6" ht="12.95" customHeight="1">
      <c r="A64" s="256">
        <f>入力シート③!B65</f>
        <v>0</v>
      </c>
      <c r="B64" s="257">
        <f>入力シート③!C65</f>
        <v>0</v>
      </c>
      <c r="C64" s="258">
        <f>入力シート③!E65</f>
        <v>0</v>
      </c>
      <c r="D64" s="252">
        <f>入力シート③!H65</f>
        <v>0</v>
      </c>
      <c r="E64" s="257">
        <f>入力シート③!I65</f>
        <v>0</v>
      </c>
      <c r="F64" s="259">
        <f>入力シート③!K65</f>
        <v>0</v>
      </c>
    </row>
    <row r="65" spans="1:6" ht="12.95" customHeight="1">
      <c r="A65" s="256">
        <f>入力シート③!B66</f>
        <v>0</v>
      </c>
      <c r="B65" s="257">
        <f>入力シート③!C66</f>
        <v>0</v>
      </c>
      <c r="C65" s="258">
        <f>入力シート③!E66</f>
        <v>0</v>
      </c>
      <c r="D65" s="252">
        <f>入力シート③!H66</f>
        <v>0</v>
      </c>
      <c r="E65" s="257">
        <f>入力シート③!I66</f>
        <v>0</v>
      </c>
      <c r="F65" s="259">
        <f>入力シート③!K66</f>
        <v>0</v>
      </c>
    </row>
    <row r="66" spans="1:6" ht="12.95" customHeight="1">
      <c r="A66" s="256">
        <f>入力シート③!B67</f>
        <v>0</v>
      </c>
      <c r="B66" s="257">
        <f>入力シート③!C67</f>
        <v>0</v>
      </c>
      <c r="C66" s="258">
        <f>入力シート③!E67</f>
        <v>0</v>
      </c>
      <c r="D66" s="252">
        <f>入力シート③!H67</f>
        <v>0</v>
      </c>
      <c r="E66" s="257">
        <f>入力シート③!I67</f>
        <v>0</v>
      </c>
      <c r="F66" s="259">
        <f>入力シート③!K67</f>
        <v>0</v>
      </c>
    </row>
    <row r="67" spans="1:6" ht="12.95" customHeight="1">
      <c r="A67" s="256">
        <f>入力シート③!B68</f>
        <v>0</v>
      </c>
      <c r="B67" s="257">
        <f>入力シート③!C68</f>
        <v>0</v>
      </c>
      <c r="C67" s="258">
        <f>入力シート③!E68</f>
        <v>0</v>
      </c>
      <c r="D67" s="252">
        <f>入力シート③!H68</f>
        <v>0</v>
      </c>
      <c r="E67" s="257">
        <f>入力シート③!I68</f>
        <v>0</v>
      </c>
      <c r="F67" s="259">
        <f>入力シート③!K68</f>
        <v>0</v>
      </c>
    </row>
    <row r="68" spans="1:6" ht="12.95" customHeight="1">
      <c r="A68" s="256">
        <f>入力シート③!B69</f>
        <v>0</v>
      </c>
      <c r="B68" s="257">
        <f>入力シート③!C69</f>
        <v>0</v>
      </c>
      <c r="C68" s="258">
        <f>入力シート③!E69</f>
        <v>0</v>
      </c>
      <c r="D68" s="252">
        <f>入力シート③!H69</f>
        <v>0</v>
      </c>
      <c r="E68" s="257">
        <f>入力シート③!I69</f>
        <v>0</v>
      </c>
      <c r="F68" s="259">
        <f>入力シート③!K69</f>
        <v>0</v>
      </c>
    </row>
    <row r="69" spans="1:6" ht="12.95" customHeight="1">
      <c r="A69" s="256">
        <f>入力シート③!B70</f>
        <v>0</v>
      </c>
      <c r="B69" s="257">
        <f>入力シート③!C70</f>
        <v>0</v>
      </c>
      <c r="C69" s="258">
        <f>入力シート③!E70</f>
        <v>0</v>
      </c>
      <c r="D69" s="252">
        <f>入力シート③!H70</f>
        <v>0</v>
      </c>
      <c r="E69" s="257">
        <f>入力シート③!I70</f>
        <v>0</v>
      </c>
      <c r="F69" s="259">
        <f>入力シート③!K70</f>
        <v>0</v>
      </c>
    </row>
    <row r="70" spans="1:6" ht="12.95" customHeight="1">
      <c r="A70" s="256">
        <f>入力シート③!B71</f>
        <v>0</v>
      </c>
      <c r="B70" s="257">
        <f>入力シート③!C71</f>
        <v>0</v>
      </c>
      <c r="C70" s="258">
        <f>入力シート③!E71</f>
        <v>0</v>
      </c>
      <c r="D70" s="252">
        <f>入力シート③!H71</f>
        <v>0</v>
      </c>
      <c r="E70" s="257">
        <f>入力シート③!I71</f>
        <v>0</v>
      </c>
      <c r="F70" s="259">
        <f>入力シート③!K71</f>
        <v>0</v>
      </c>
    </row>
    <row r="71" spans="1:6" ht="12.95" customHeight="1">
      <c r="A71" s="256">
        <f>入力シート③!B72</f>
        <v>0</v>
      </c>
      <c r="B71" s="257">
        <f>入力シート③!C72</f>
        <v>0</v>
      </c>
      <c r="C71" s="258">
        <f>入力シート③!E72</f>
        <v>0</v>
      </c>
      <c r="D71" s="252">
        <f>入力シート③!H72</f>
        <v>0</v>
      </c>
      <c r="E71" s="257">
        <f>入力シート③!I72</f>
        <v>0</v>
      </c>
      <c r="F71" s="259">
        <f>入力シート③!K72</f>
        <v>0</v>
      </c>
    </row>
    <row r="72" spans="1:6" ht="12.95" customHeight="1">
      <c r="A72" s="256">
        <f>入力シート③!B73</f>
        <v>0</v>
      </c>
      <c r="B72" s="257">
        <f>入力シート③!C73</f>
        <v>0</v>
      </c>
      <c r="C72" s="258">
        <f>入力シート③!E73</f>
        <v>0</v>
      </c>
      <c r="D72" s="252">
        <f>入力シート③!H73</f>
        <v>0</v>
      </c>
      <c r="E72" s="257">
        <f>入力シート③!I73</f>
        <v>0</v>
      </c>
      <c r="F72" s="259">
        <f>入力シート③!K73</f>
        <v>0</v>
      </c>
    </row>
    <row r="73" spans="1:6" ht="12.95" customHeight="1">
      <c r="A73" s="256">
        <f>入力シート③!B74</f>
        <v>0</v>
      </c>
      <c r="B73" s="257">
        <f>入力シート③!C74</f>
        <v>0</v>
      </c>
      <c r="C73" s="258">
        <f>入力シート③!E74</f>
        <v>0</v>
      </c>
      <c r="D73" s="252">
        <f>入力シート③!H74</f>
        <v>0</v>
      </c>
      <c r="E73" s="257">
        <f>入力シート③!I74</f>
        <v>0</v>
      </c>
      <c r="F73" s="259">
        <f>入力シート③!K74</f>
        <v>0</v>
      </c>
    </row>
    <row r="74" spans="1:6" ht="12.95" customHeight="1">
      <c r="A74" s="256">
        <f>入力シート③!B75</f>
        <v>0</v>
      </c>
      <c r="B74" s="257">
        <f>入力シート③!C75</f>
        <v>0</v>
      </c>
      <c r="C74" s="258">
        <f>入力シート③!E75</f>
        <v>0</v>
      </c>
      <c r="D74" s="252">
        <f>入力シート③!H75</f>
        <v>0</v>
      </c>
      <c r="E74" s="257">
        <f>入力シート③!I75</f>
        <v>0</v>
      </c>
      <c r="F74" s="259">
        <f>入力シート③!K75</f>
        <v>0</v>
      </c>
    </row>
    <row r="75" spans="1:6" ht="12.95" customHeight="1">
      <c r="A75" s="256">
        <f>入力シート③!B76</f>
        <v>0</v>
      </c>
      <c r="B75" s="257">
        <f>入力シート③!C76</f>
        <v>0</v>
      </c>
      <c r="C75" s="258">
        <f>入力シート③!E76</f>
        <v>0</v>
      </c>
      <c r="D75" s="252">
        <f>入力シート③!H76</f>
        <v>0</v>
      </c>
      <c r="E75" s="257">
        <f>入力シート③!I76</f>
        <v>0</v>
      </c>
      <c r="F75" s="259">
        <f>入力シート③!K76</f>
        <v>0</v>
      </c>
    </row>
    <row r="76" spans="1:6" ht="12.95" customHeight="1">
      <c r="A76" s="256">
        <f>入力シート③!B77</f>
        <v>0</v>
      </c>
      <c r="B76" s="257">
        <f>入力シート③!C77</f>
        <v>0</v>
      </c>
      <c r="C76" s="258">
        <f>入力シート③!E77</f>
        <v>0</v>
      </c>
      <c r="D76" s="252">
        <f>入力シート③!H77</f>
        <v>0</v>
      </c>
      <c r="E76" s="257">
        <f>入力シート③!I77</f>
        <v>0</v>
      </c>
      <c r="F76" s="259">
        <f>入力シート③!K77</f>
        <v>0</v>
      </c>
    </row>
    <row r="77" spans="1:6" ht="12.95" customHeight="1">
      <c r="A77" s="256">
        <f>入力シート③!B78</f>
        <v>0</v>
      </c>
      <c r="B77" s="257">
        <f>入力シート③!C78</f>
        <v>0</v>
      </c>
      <c r="C77" s="258">
        <f>入力シート③!E78</f>
        <v>0</v>
      </c>
      <c r="D77" s="252">
        <f>入力シート③!H78</f>
        <v>0</v>
      </c>
      <c r="E77" s="257">
        <f>入力シート③!I78</f>
        <v>0</v>
      </c>
      <c r="F77" s="259">
        <f>入力シート③!K78</f>
        <v>0</v>
      </c>
    </row>
    <row r="78" spans="1:6" ht="12.95" customHeight="1">
      <c r="A78" s="256">
        <f>入力シート③!B79</f>
        <v>0</v>
      </c>
      <c r="B78" s="257">
        <f>入力シート③!C79</f>
        <v>0</v>
      </c>
      <c r="C78" s="258">
        <f>入力シート③!E79</f>
        <v>0</v>
      </c>
      <c r="D78" s="252">
        <f>入力シート③!H79</f>
        <v>0</v>
      </c>
      <c r="E78" s="257">
        <f>入力シート③!I79</f>
        <v>0</v>
      </c>
      <c r="F78" s="259">
        <f>入力シート③!K79</f>
        <v>0</v>
      </c>
    </row>
    <row r="79" spans="1:6" ht="12.95" customHeight="1">
      <c r="A79" s="256">
        <f>入力シート③!B80</f>
        <v>0</v>
      </c>
      <c r="B79" s="257">
        <f>入力シート③!C80</f>
        <v>0</v>
      </c>
      <c r="C79" s="258">
        <f>入力シート③!E80</f>
        <v>0</v>
      </c>
      <c r="D79" s="252">
        <f>入力シート③!H80</f>
        <v>0</v>
      </c>
      <c r="E79" s="257">
        <f>入力シート③!I80</f>
        <v>0</v>
      </c>
      <c r="F79" s="259">
        <f>入力シート③!K80</f>
        <v>0</v>
      </c>
    </row>
    <row r="80" spans="1:6" ht="12.95" customHeight="1">
      <c r="A80" s="256">
        <f>入力シート③!B81</f>
        <v>0</v>
      </c>
      <c r="B80" s="257">
        <f>入力シート③!C81</f>
        <v>0</v>
      </c>
      <c r="C80" s="258">
        <f>入力シート③!E81</f>
        <v>0</v>
      </c>
      <c r="D80" s="252">
        <f>入力シート③!H81</f>
        <v>0</v>
      </c>
      <c r="E80" s="257">
        <f>入力シート③!I81</f>
        <v>0</v>
      </c>
      <c r="F80" s="259">
        <f>入力シート③!K81</f>
        <v>0</v>
      </c>
    </row>
    <row r="81" spans="1:6" ht="12.95" customHeight="1">
      <c r="A81" s="256">
        <f>入力シート③!B82</f>
        <v>0</v>
      </c>
      <c r="B81" s="257">
        <f>入力シート③!C82</f>
        <v>0</v>
      </c>
      <c r="C81" s="258">
        <f>入力シート③!E82</f>
        <v>0</v>
      </c>
      <c r="D81" s="252">
        <f>入力シート③!H82</f>
        <v>0</v>
      </c>
      <c r="E81" s="257">
        <f>入力シート③!I82</f>
        <v>0</v>
      </c>
      <c r="F81" s="259">
        <f>入力シート③!K82</f>
        <v>0</v>
      </c>
    </row>
    <row r="82" spans="1:6" ht="12.95" customHeight="1">
      <c r="A82" s="256">
        <f>入力シート③!B83</f>
        <v>0</v>
      </c>
      <c r="B82" s="257">
        <f>入力シート③!C83</f>
        <v>0</v>
      </c>
      <c r="C82" s="258">
        <f>入力シート③!E83</f>
        <v>0</v>
      </c>
      <c r="D82" s="252">
        <f>入力シート③!H83</f>
        <v>0</v>
      </c>
      <c r="E82" s="257">
        <f>入力シート③!I83</f>
        <v>0</v>
      </c>
      <c r="F82" s="259">
        <f>入力シート③!K83</f>
        <v>0</v>
      </c>
    </row>
    <row r="83" spans="1:6" ht="12.95" customHeight="1">
      <c r="A83" s="256">
        <f>入力シート③!B84</f>
        <v>0</v>
      </c>
      <c r="B83" s="257">
        <f>入力シート③!C84</f>
        <v>0</v>
      </c>
      <c r="C83" s="258">
        <f>入力シート③!E84</f>
        <v>0</v>
      </c>
      <c r="D83" s="252">
        <f>入力シート③!H84</f>
        <v>0</v>
      </c>
      <c r="E83" s="257">
        <f>入力シート③!I84</f>
        <v>0</v>
      </c>
      <c r="F83" s="259">
        <f>入力シート③!K84</f>
        <v>0</v>
      </c>
    </row>
    <row r="84" spans="1:6" ht="12.95" customHeight="1">
      <c r="A84" s="256">
        <f>入力シート③!B85</f>
        <v>0</v>
      </c>
      <c r="B84" s="257">
        <f>入力シート③!C85</f>
        <v>0</v>
      </c>
      <c r="C84" s="258">
        <f>入力シート③!E85</f>
        <v>0</v>
      </c>
      <c r="D84" s="252">
        <f>入力シート③!H85</f>
        <v>0</v>
      </c>
      <c r="E84" s="257">
        <f>入力シート③!I85</f>
        <v>0</v>
      </c>
      <c r="F84" s="259">
        <f>入力シート③!K85</f>
        <v>0</v>
      </c>
    </row>
    <row r="85" spans="1:6" ht="12.95" customHeight="1">
      <c r="A85" s="256">
        <f>入力シート③!B86</f>
        <v>0</v>
      </c>
      <c r="B85" s="257">
        <f>入力シート③!C86</f>
        <v>0</v>
      </c>
      <c r="C85" s="258">
        <f>入力シート③!E86</f>
        <v>0</v>
      </c>
      <c r="D85" s="252">
        <f>入力シート③!H86</f>
        <v>0</v>
      </c>
      <c r="E85" s="257">
        <f>入力シート③!I86</f>
        <v>0</v>
      </c>
      <c r="F85" s="259">
        <f>入力シート③!K86</f>
        <v>0</v>
      </c>
    </row>
    <row r="86" spans="1:6" ht="12.95" customHeight="1">
      <c r="A86" s="256">
        <f>入力シート③!B87</f>
        <v>0</v>
      </c>
      <c r="B86" s="257">
        <f>入力シート③!C87</f>
        <v>0</v>
      </c>
      <c r="C86" s="258">
        <f>入力シート③!E87</f>
        <v>0</v>
      </c>
      <c r="D86" s="252">
        <f>入力シート③!H87</f>
        <v>0</v>
      </c>
      <c r="E86" s="257">
        <f>入力シート③!I87</f>
        <v>0</v>
      </c>
      <c r="F86" s="259">
        <f>入力シート③!K87</f>
        <v>0</v>
      </c>
    </row>
    <row r="87" spans="1:6" ht="12.95" customHeight="1">
      <c r="A87" s="256">
        <f>入力シート③!B88</f>
        <v>0</v>
      </c>
      <c r="B87" s="257">
        <f>入力シート③!C88</f>
        <v>0</v>
      </c>
      <c r="C87" s="258">
        <f>入力シート③!E88</f>
        <v>0</v>
      </c>
      <c r="D87" s="252">
        <f>入力シート③!H88</f>
        <v>0</v>
      </c>
      <c r="E87" s="257">
        <f>入力シート③!I88</f>
        <v>0</v>
      </c>
      <c r="F87" s="259">
        <f>入力シート③!K88</f>
        <v>0</v>
      </c>
    </row>
    <row r="88" spans="1:6" ht="12.95" customHeight="1">
      <c r="A88" s="256">
        <f>入力シート③!B89</f>
        <v>0</v>
      </c>
      <c r="B88" s="257">
        <f>入力シート③!C89</f>
        <v>0</v>
      </c>
      <c r="C88" s="258">
        <f>入力シート③!E89</f>
        <v>0</v>
      </c>
      <c r="D88" s="252">
        <f>入力シート③!H89</f>
        <v>0</v>
      </c>
      <c r="E88" s="257">
        <f>入力シート③!I89</f>
        <v>0</v>
      </c>
      <c r="F88" s="259">
        <f>入力シート③!K89</f>
        <v>0</v>
      </c>
    </row>
    <row r="89" spans="1:6" ht="12.95" customHeight="1">
      <c r="A89" s="256">
        <f>入力シート③!B90</f>
        <v>0</v>
      </c>
      <c r="B89" s="257">
        <f>入力シート③!C90</f>
        <v>0</v>
      </c>
      <c r="C89" s="258">
        <f>入力シート③!E90</f>
        <v>0</v>
      </c>
      <c r="D89" s="252">
        <f>入力シート③!H90</f>
        <v>0</v>
      </c>
      <c r="E89" s="257">
        <f>入力シート③!I90</f>
        <v>0</v>
      </c>
      <c r="F89" s="259">
        <f>入力シート③!K90</f>
        <v>0</v>
      </c>
    </row>
    <row r="90" spans="1:6" ht="12.95" customHeight="1">
      <c r="A90" s="256">
        <f>入力シート③!B91</f>
        <v>0</v>
      </c>
      <c r="B90" s="257">
        <f>入力シート③!C91</f>
        <v>0</v>
      </c>
      <c r="C90" s="258">
        <f>入力シート③!E91</f>
        <v>0</v>
      </c>
      <c r="D90" s="252">
        <f>入力シート③!H91</f>
        <v>0</v>
      </c>
      <c r="E90" s="257">
        <f>入力シート③!I91</f>
        <v>0</v>
      </c>
      <c r="F90" s="259">
        <f>入力シート③!K91</f>
        <v>0</v>
      </c>
    </row>
    <row r="91" spans="1:6" ht="12.95" customHeight="1">
      <c r="A91" s="256">
        <f>入力シート③!B92</f>
        <v>0</v>
      </c>
      <c r="B91" s="257">
        <f>入力シート③!C92</f>
        <v>0</v>
      </c>
      <c r="C91" s="258">
        <f>入力シート③!E92</f>
        <v>0</v>
      </c>
      <c r="D91" s="252">
        <f>入力シート③!H92</f>
        <v>0</v>
      </c>
      <c r="E91" s="257">
        <f>入力シート③!I92</f>
        <v>0</v>
      </c>
      <c r="F91" s="259">
        <f>入力シート③!K92</f>
        <v>0</v>
      </c>
    </row>
    <row r="92" spans="1:6" ht="12.95" customHeight="1">
      <c r="A92" s="256">
        <f>入力シート③!B93</f>
        <v>0</v>
      </c>
      <c r="B92" s="257">
        <f>入力シート③!C93</f>
        <v>0</v>
      </c>
      <c r="C92" s="258">
        <f>入力シート③!E93</f>
        <v>0</v>
      </c>
      <c r="D92" s="252">
        <f>入力シート③!H93</f>
        <v>0</v>
      </c>
      <c r="E92" s="257">
        <f>入力シート③!I93</f>
        <v>0</v>
      </c>
      <c r="F92" s="259">
        <f>入力シート③!K93</f>
        <v>0</v>
      </c>
    </row>
    <row r="93" spans="1:6" ht="12.95" customHeight="1">
      <c r="A93" s="256">
        <f>入力シート③!B94</f>
        <v>0</v>
      </c>
      <c r="B93" s="257">
        <f>入力シート③!C94</f>
        <v>0</v>
      </c>
      <c r="C93" s="258">
        <f>入力シート③!E94</f>
        <v>0</v>
      </c>
      <c r="D93" s="252">
        <f>入力シート③!H94</f>
        <v>0</v>
      </c>
      <c r="E93" s="257">
        <f>入力シート③!I94</f>
        <v>0</v>
      </c>
      <c r="F93" s="259">
        <f>入力シート③!K94</f>
        <v>0</v>
      </c>
    </row>
    <row r="94" spans="1:6" ht="12.95" customHeight="1">
      <c r="A94" s="256">
        <f>入力シート③!B95</f>
        <v>0</v>
      </c>
      <c r="B94" s="257">
        <f>入力シート③!C95</f>
        <v>0</v>
      </c>
      <c r="C94" s="258">
        <f>入力シート③!E95</f>
        <v>0</v>
      </c>
      <c r="D94" s="252">
        <f>入力シート③!H95</f>
        <v>0</v>
      </c>
      <c r="E94" s="257">
        <f>入力シート③!I95</f>
        <v>0</v>
      </c>
      <c r="F94" s="259">
        <f>入力シート③!K95</f>
        <v>0</v>
      </c>
    </row>
    <row r="95" spans="1:6" ht="12.95" customHeight="1">
      <c r="A95" s="256">
        <f>入力シート③!B96</f>
        <v>0</v>
      </c>
      <c r="B95" s="257">
        <f>入力シート③!C96</f>
        <v>0</v>
      </c>
      <c r="C95" s="258">
        <f>入力シート③!E96</f>
        <v>0</v>
      </c>
      <c r="D95" s="252">
        <f>入力シート③!H96</f>
        <v>0</v>
      </c>
      <c r="E95" s="257">
        <f>入力シート③!I96</f>
        <v>0</v>
      </c>
      <c r="F95" s="259">
        <f>入力シート③!K96</f>
        <v>0</v>
      </c>
    </row>
    <row r="96" spans="1:6" ht="12.95" customHeight="1">
      <c r="A96" s="256">
        <f>入力シート③!B97</f>
        <v>0</v>
      </c>
      <c r="B96" s="257">
        <f>入力シート③!C97</f>
        <v>0</v>
      </c>
      <c r="C96" s="258">
        <f>入力シート③!E97</f>
        <v>0</v>
      </c>
      <c r="D96" s="252">
        <f>入力シート③!H97</f>
        <v>0</v>
      </c>
      <c r="E96" s="257">
        <f>入力シート③!I97</f>
        <v>0</v>
      </c>
      <c r="F96" s="259">
        <f>入力シート③!K97</f>
        <v>0</v>
      </c>
    </row>
    <row r="97" spans="1:6" ht="12.95" customHeight="1">
      <c r="A97" s="256">
        <f>入力シート③!B98</f>
        <v>0</v>
      </c>
      <c r="B97" s="257">
        <f>入力シート③!C98</f>
        <v>0</v>
      </c>
      <c r="C97" s="258">
        <f>入力シート③!E98</f>
        <v>0</v>
      </c>
      <c r="D97" s="252">
        <f>入力シート③!H98</f>
        <v>0</v>
      </c>
      <c r="E97" s="257">
        <f>入力シート③!I98</f>
        <v>0</v>
      </c>
      <c r="F97" s="259">
        <f>入力シート③!K98</f>
        <v>0</v>
      </c>
    </row>
    <row r="98" spans="1:6" ht="12.95" customHeight="1">
      <c r="A98" s="256">
        <f>入力シート③!B99</f>
        <v>0</v>
      </c>
      <c r="B98" s="257">
        <f>入力シート③!C99</f>
        <v>0</v>
      </c>
      <c r="C98" s="258">
        <f>入力シート③!E99</f>
        <v>0</v>
      </c>
      <c r="D98" s="252">
        <f>入力シート③!H99</f>
        <v>0</v>
      </c>
      <c r="E98" s="257">
        <f>入力シート③!I99</f>
        <v>0</v>
      </c>
      <c r="F98" s="259">
        <f>入力シート③!K99</f>
        <v>0</v>
      </c>
    </row>
    <row r="99" spans="1:6" ht="12.95" customHeight="1">
      <c r="A99" s="256">
        <f>入力シート③!B100</f>
        <v>0</v>
      </c>
      <c r="B99" s="257">
        <f>入力シート③!C100</f>
        <v>0</v>
      </c>
      <c r="C99" s="258">
        <f>入力シート③!E100</f>
        <v>0</v>
      </c>
      <c r="D99" s="252">
        <f>入力シート③!H100</f>
        <v>0</v>
      </c>
      <c r="E99" s="257">
        <f>入力シート③!I100</f>
        <v>0</v>
      </c>
      <c r="F99" s="259">
        <f>入力シート③!K100</f>
        <v>0</v>
      </c>
    </row>
    <row r="100" spans="1:6" ht="12.95" customHeight="1">
      <c r="A100" s="256">
        <f>入力シート③!B101</f>
        <v>0</v>
      </c>
      <c r="B100" s="257">
        <f>入力シート③!C101</f>
        <v>0</v>
      </c>
      <c r="C100" s="258">
        <f>入力シート③!E101</f>
        <v>0</v>
      </c>
      <c r="D100" s="252">
        <f>入力シート③!H101</f>
        <v>0</v>
      </c>
      <c r="E100" s="257">
        <f>入力シート③!I101</f>
        <v>0</v>
      </c>
      <c r="F100" s="259">
        <f>入力シート③!K101</f>
        <v>0</v>
      </c>
    </row>
    <row r="101" spans="1:6" ht="12.95" customHeight="1">
      <c r="A101" s="256">
        <f>入力シート③!B102</f>
        <v>0</v>
      </c>
      <c r="B101" s="257">
        <f>入力シート③!C102</f>
        <v>0</v>
      </c>
      <c r="C101" s="258">
        <f>入力シート③!E102</f>
        <v>0</v>
      </c>
      <c r="D101" s="252">
        <f>入力シート③!H102</f>
        <v>0</v>
      </c>
      <c r="E101" s="257">
        <f>入力シート③!I102</f>
        <v>0</v>
      </c>
      <c r="F101" s="259">
        <f>入力シート③!K102</f>
        <v>0</v>
      </c>
    </row>
    <row r="102" spans="1:6" ht="12.95" customHeight="1">
      <c r="A102" s="256">
        <f>入力シート③!B103</f>
        <v>0</v>
      </c>
      <c r="B102" s="257">
        <f>入力シート③!C103</f>
        <v>0</v>
      </c>
      <c r="C102" s="258">
        <f>入力シート③!E103</f>
        <v>0</v>
      </c>
      <c r="D102" s="252">
        <f>入力シート③!H103</f>
        <v>0</v>
      </c>
      <c r="E102" s="257">
        <f>入力シート③!I103</f>
        <v>0</v>
      </c>
      <c r="F102" s="259">
        <f>入力シート③!K103</f>
        <v>0</v>
      </c>
    </row>
    <row r="103" spans="1:6" ht="12.95" customHeight="1">
      <c r="A103" s="256">
        <f>入力シート③!B104</f>
        <v>0</v>
      </c>
      <c r="B103" s="257">
        <f>入力シート③!C104</f>
        <v>0</v>
      </c>
      <c r="C103" s="258">
        <f>入力シート③!E104</f>
        <v>0</v>
      </c>
      <c r="D103" s="252">
        <f>入力シート③!H104</f>
        <v>0</v>
      </c>
      <c r="E103" s="257">
        <f>入力シート③!I104</f>
        <v>0</v>
      </c>
      <c r="F103" s="259">
        <f>入力シート③!K104</f>
        <v>0</v>
      </c>
    </row>
    <row r="104" spans="1:6" ht="12.95" customHeight="1">
      <c r="A104" s="256">
        <f>入力シート③!B105</f>
        <v>0</v>
      </c>
      <c r="B104" s="257">
        <f>入力シート③!C105</f>
        <v>0</v>
      </c>
      <c r="C104" s="258">
        <f>入力シート③!E105</f>
        <v>0</v>
      </c>
      <c r="D104" s="252">
        <f>入力シート③!H105</f>
        <v>0</v>
      </c>
      <c r="E104" s="257">
        <f>入力シート③!I105</f>
        <v>0</v>
      </c>
      <c r="F104" s="259">
        <f>入力シート③!K105</f>
        <v>0</v>
      </c>
    </row>
    <row r="105" spans="1:6" ht="12.95" customHeight="1">
      <c r="A105" s="256">
        <f>入力シート③!B106</f>
        <v>0</v>
      </c>
      <c r="B105" s="257">
        <f>入力シート③!C106</f>
        <v>0</v>
      </c>
      <c r="C105" s="258">
        <f>入力シート③!E106</f>
        <v>0</v>
      </c>
      <c r="D105" s="252">
        <f>入力シート③!H106</f>
        <v>0</v>
      </c>
      <c r="E105" s="257">
        <f>入力シート③!I106</f>
        <v>0</v>
      </c>
      <c r="F105" s="259">
        <f>入力シート③!K106</f>
        <v>0</v>
      </c>
    </row>
    <row r="106" spans="1:6" ht="12.95" customHeight="1">
      <c r="A106" s="256">
        <f>入力シート③!B107</f>
        <v>0</v>
      </c>
      <c r="B106" s="257">
        <f>入力シート③!C107</f>
        <v>0</v>
      </c>
      <c r="C106" s="258">
        <f>入力シート③!E107</f>
        <v>0</v>
      </c>
      <c r="D106" s="252">
        <f>入力シート③!H107</f>
        <v>0</v>
      </c>
      <c r="E106" s="257">
        <f>入力シート③!I107</f>
        <v>0</v>
      </c>
      <c r="F106" s="259">
        <f>入力シート③!K107</f>
        <v>0</v>
      </c>
    </row>
    <row r="107" spans="1:6" ht="12.95" customHeight="1">
      <c r="A107" s="256">
        <f>入力シート③!B108</f>
        <v>0</v>
      </c>
      <c r="B107" s="257">
        <f>入力シート③!C108</f>
        <v>0</v>
      </c>
      <c r="C107" s="258">
        <f>入力シート③!E108</f>
        <v>0</v>
      </c>
      <c r="D107" s="252">
        <f>入力シート③!H108</f>
        <v>0</v>
      </c>
      <c r="E107" s="257">
        <f>入力シート③!I108</f>
        <v>0</v>
      </c>
      <c r="F107" s="259">
        <f>入力シート③!K108</f>
        <v>0</v>
      </c>
    </row>
    <row r="108" spans="1:6" ht="12.95" customHeight="1">
      <c r="A108" s="256">
        <f>入力シート③!B109</f>
        <v>0</v>
      </c>
      <c r="B108" s="257">
        <f>入力シート③!C109</f>
        <v>0</v>
      </c>
      <c r="C108" s="258">
        <f>入力シート③!E109</f>
        <v>0</v>
      </c>
      <c r="D108" s="252">
        <f>入力シート③!H109</f>
        <v>0</v>
      </c>
      <c r="E108" s="257">
        <f>入力シート③!I109</f>
        <v>0</v>
      </c>
      <c r="F108" s="259">
        <f>入力シート③!K109</f>
        <v>0</v>
      </c>
    </row>
    <row r="109" spans="1:6" ht="12.95" customHeight="1">
      <c r="A109" s="260">
        <f>入力シート③!B110</f>
        <v>0</v>
      </c>
      <c r="B109" s="261">
        <f>入力シート③!C110</f>
        <v>0</v>
      </c>
      <c r="C109" s="262">
        <f>入力シート③!E110</f>
        <v>0</v>
      </c>
      <c r="D109" s="260">
        <f>入力シート③!H110</f>
        <v>0</v>
      </c>
      <c r="E109" s="261">
        <f>入力シート③!I110</f>
        <v>0</v>
      </c>
      <c r="F109" s="263">
        <f>入力シート③!K110</f>
        <v>0</v>
      </c>
    </row>
  </sheetData>
  <sheetProtection sheet="1" objects="1" scenarios="1"/>
  <mergeCells count="9">
    <mergeCell ref="A6:C6"/>
    <mergeCell ref="D6:F6"/>
    <mergeCell ref="A5:C5"/>
    <mergeCell ref="D5:F5"/>
    <mergeCell ref="A1:F1"/>
    <mergeCell ref="B2:C2"/>
    <mergeCell ref="B3:C3"/>
    <mergeCell ref="B4:C4"/>
    <mergeCell ref="D4:E4"/>
  </mergeCells>
  <phoneticPr fontId="1"/>
  <dataValidations count="1">
    <dataValidation imeMode="halfAlpha" allowBlank="1" showInputMessage="1" showErrorMessage="1" sqref="B7:C9 E7:F9" xr:uid="{993A6B54-90C1-4946-B706-E1B1E1DA4011}"/>
  </dataValidations>
  <pageMargins left="0.70866141732283472" right="0.31496062992125984" top="0.55118110236220474" bottom="0.35433070866141736" header="0" footer="0"/>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580C-055B-45C9-9DBF-321E75BB1A98}">
  <dimension ref="A1:V415"/>
  <sheetViews>
    <sheetView zoomScale="92" zoomScaleNormal="92" workbookViewId="0">
      <pane ySplit="3" topLeftCell="A4" activePane="bottomLeft" state="frozen"/>
      <selection pane="bottomLeft" activeCell="N1" sqref="N1"/>
    </sheetView>
  </sheetViews>
  <sheetFormatPr defaultRowHeight="18.75"/>
  <cols>
    <col min="1" max="1" width="9.125" bestFit="1" customWidth="1"/>
    <col min="2" max="2" width="9.375" bestFit="1" customWidth="1"/>
    <col min="3" max="3" width="9.125" bestFit="1" customWidth="1"/>
    <col min="4" max="4" width="7.625" customWidth="1"/>
    <col min="6" max="6" width="7" customWidth="1"/>
    <col min="7" max="7" width="10.75" bestFit="1" customWidth="1"/>
    <col min="8" max="8" width="11.875" customWidth="1"/>
    <col min="9" max="9" width="9.125" bestFit="1" customWidth="1"/>
    <col min="10" max="10" width="13.125" customWidth="1"/>
    <col min="11" max="11" width="5.375" customWidth="1"/>
    <col min="12" max="13" width="3.75" customWidth="1"/>
    <col min="14" max="14" width="6.125" customWidth="1"/>
    <col min="15" max="17" width="5.625" customWidth="1"/>
    <col min="18" max="18" width="7" customWidth="1"/>
    <col min="19" max="19" width="10.625" customWidth="1"/>
    <col min="20" max="21" width="5.875" customWidth="1"/>
    <col min="22" max="22" width="11.25" bestFit="1" customWidth="1"/>
  </cols>
  <sheetData>
    <row r="1" spans="1:22" ht="19.5" thickBot="1">
      <c r="A1" s="222" t="str">
        <f>入力シート③!A1</f>
        <v>略校名</v>
      </c>
      <c r="B1" s="222">
        <f>入力シート③!B1</f>
        <v>0</v>
      </c>
      <c r="C1" s="223" t="str">
        <f>入力シート③!C1</f>
        <v>参加費</v>
      </c>
      <c r="D1" s="224">
        <f>入力シート③!D1</f>
        <v>0</v>
      </c>
      <c r="E1" s="230">
        <f>入力シート③!E1</f>
        <v>0</v>
      </c>
      <c r="F1" s="230">
        <f>入力シート③!F1</f>
        <v>0</v>
      </c>
      <c r="G1" s="230">
        <f>入力シート③!G1</f>
        <v>0</v>
      </c>
      <c r="H1" s="231">
        <f>入力シート③!H1</f>
        <v>0</v>
      </c>
      <c r="I1" s="265"/>
      <c r="J1" s="265"/>
      <c r="K1" s="265"/>
      <c r="L1" s="265"/>
      <c r="M1" s="265"/>
      <c r="N1" s="275" t="str">
        <f>はじめに①!B10</f>
        <v xml:space="preserve"> </v>
      </c>
      <c r="O1" s="275">
        <f>はじめに①!D11</f>
        <v>0</v>
      </c>
      <c r="P1" s="275">
        <f>はじめに①!D12</f>
        <v>0</v>
      </c>
      <c r="Q1" s="276">
        <f>はじめに①!D13</f>
        <v>0</v>
      </c>
      <c r="R1" s="277" t="str">
        <f>はじめに①!B18</f>
        <v xml:space="preserve"> </v>
      </c>
      <c r="S1" s="275">
        <f>はじめに①!D19</f>
        <v>0</v>
      </c>
      <c r="T1" s="275">
        <f>はじめに①!D20</f>
        <v>0</v>
      </c>
      <c r="U1" s="275">
        <f>はじめに①!D21</f>
        <v>0</v>
      </c>
      <c r="V1" s="265"/>
    </row>
    <row r="2" spans="1:22" ht="19.5" thickTop="1">
      <c r="A2" s="225">
        <f>入力シート③!A3</f>
        <v>0</v>
      </c>
      <c r="B2" s="226">
        <f>入力シート③!B3</f>
        <v>0</v>
      </c>
      <c r="C2" s="227">
        <f>入力シート③!C3</f>
        <v>0</v>
      </c>
      <c r="D2" s="227">
        <f>入力シート③!D3</f>
        <v>0</v>
      </c>
      <c r="E2" s="228">
        <f>入力シート③!E3</f>
        <v>0</v>
      </c>
      <c r="F2" s="225" t="str">
        <f>入力シート③!F3</f>
        <v>***</v>
      </c>
      <c r="G2" s="225">
        <f>入力シート③!G3</f>
        <v>0</v>
      </c>
      <c r="H2" s="226">
        <f>入力シート③!H3</f>
        <v>0</v>
      </c>
      <c r="I2" s="227">
        <f>入力シート③!I3</f>
        <v>0</v>
      </c>
      <c r="J2" s="227">
        <f>入力シート③!J3</f>
        <v>0</v>
      </c>
      <c r="K2" s="228">
        <f>入力シート③!K3</f>
        <v>0</v>
      </c>
      <c r="L2" s="228" t="str">
        <f>入力シート③!L3</f>
        <v>***</v>
      </c>
      <c r="M2" s="265"/>
      <c r="N2" s="278" t="str">
        <f>はじめに①!B14</f>
        <v xml:space="preserve"> </v>
      </c>
      <c r="O2" s="278">
        <f>はじめに①!D15</f>
        <v>0</v>
      </c>
      <c r="P2" s="278">
        <f>はじめに①!D16</f>
        <v>0</v>
      </c>
      <c r="Q2" s="279">
        <f>はじめに①!D17</f>
        <v>0</v>
      </c>
      <c r="R2" s="280"/>
      <c r="S2" s="281"/>
      <c r="T2" s="281"/>
      <c r="U2" s="281"/>
      <c r="V2" s="265"/>
    </row>
    <row r="3" spans="1:22" s="115" customFormat="1" ht="12.95" customHeight="1" thickBot="1">
      <c r="A3" s="229" t="s">
        <v>102</v>
      </c>
      <c r="B3" s="229" t="s">
        <v>103</v>
      </c>
      <c r="C3" s="229" t="s">
        <v>104</v>
      </c>
      <c r="D3" s="229" t="s">
        <v>105</v>
      </c>
      <c r="E3" s="229" t="s">
        <v>106</v>
      </c>
      <c r="F3" s="229" t="s">
        <v>107</v>
      </c>
      <c r="G3" s="229" t="s">
        <v>108</v>
      </c>
      <c r="H3" s="229" t="s">
        <v>109</v>
      </c>
      <c r="I3" s="229" t="s">
        <v>110</v>
      </c>
      <c r="J3" s="229" t="s">
        <v>111</v>
      </c>
      <c r="K3" s="229" t="s">
        <v>112</v>
      </c>
      <c r="L3" s="229" t="s">
        <v>113</v>
      </c>
      <c r="M3" s="229" t="s">
        <v>114</v>
      </c>
      <c r="N3" s="229" t="s">
        <v>115</v>
      </c>
      <c r="O3" s="229" t="s">
        <v>116</v>
      </c>
      <c r="P3" s="229" t="s">
        <v>117</v>
      </c>
      <c r="Q3" s="229" t="s">
        <v>118</v>
      </c>
      <c r="R3" s="229" t="s">
        <v>119</v>
      </c>
      <c r="S3" s="229" t="s">
        <v>120</v>
      </c>
      <c r="T3" s="229" t="s">
        <v>121</v>
      </c>
      <c r="U3" s="229" t="s">
        <v>122</v>
      </c>
      <c r="V3" s="229" t="s">
        <v>101</v>
      </c>
    </row>
    <row r="4" spans="1:22" s="112" customFormat="1" ht="12.95" customHeight="1" thickTop="1">
      <c r="A4" s="112" t="str">
        <f>入力シート③!C5</f>
        <v>400mR</v>
      </c>
      <c r="B4" s="112" t="str">
        <f>IFERROR(100000*L4+F4,"0")</f>
        <v>0</v>
      </c>
      <c r="C4" s="112" t="str">
        <f>IFERROR(VLOOKUP(入力シート③!$B$1,所属!$B$2:$C$56,2,FALSE),"0")</f>
        <v>0</v>
      </c>
      <c r="D4" s="210"/>
      <c r="E4" s="210"/>
      <c r="F4" s="112" t="str">
        <f>入力シート③!$A5</f>
        <v/>
      </c>
      <c r="G4" s="112">
        <f>入力シート③!B5</f>
        <v>0</v>
      </c>
      <c r="H4" s="113" t="str">
        <f>IFERROR(VLOOKUP(G4,男子登録②!$P$2:$V$101,4,FALSE),"0")</f>
        <v>0</v>
      </c>
      <c r="I4" s="112">
        <f>G4</f>
        <v>0</v>
      </c>
      <c r="J4" s="113" t="str">
        <f>IFERROR(VLOOKUP(G4,男子登録②!$P$2:$V$101,5,FALSE),"0")</f>
        <v>0</v>
      </c>
      <c r="K4" s="113" t="str">
        <f>IFERROR(VLOOKUP(G4,男子登録②!$P$2:$V$101,7,FALSE),"0")</f>
        <v>0</v>
      </c>
      <c r="L4" s="112">
        <v>1</v>
      </c>
      <c r="M4" s="112" t="str">
        <f>IFERROR(VLOOKUP(G4,男子登録②!$P$2:$V$101,3,FALSE),"0")</f>
        <v>0</v>
      </c>
      <c r="N4" s="112" t="str">
        <f>IFERROR(VLOOKUP(G4,男子登録②!$P$2:$V$101,6,FALSE),"0")</f>
        <v>0</v>
      </c>
      <c r="O4" s="210"/>
      <c r="P4" s="114" t="s">
        <v>266</v>
      </c>
      <c r="Q4" s="210"/>
      <c r="R4" s="112">
        <f>IFERROR(VLOOKUP(A4,種目!$C$2:$D$29,2,FALSE),"0")</f>
        <v>12</v>
      </c>
      <c r="S4" s="112">
        <f>入力シート③!D5</f>
        <v>0</v>
      </c>
      <c r="T4" s="114">
        <v>0</v>
      </c>
      <c r="U4" s="114">
        <v>2</v>
      </c>
      <c r="V4" s="112">
        <f>入力シート③!$B$1</f>
        <v>0</v>
      </c>
    </row>
    <row r="5" spans="1:22" s="112" customFormat="1" ht="12.95" customHeight="1">
      <c r="A5" s="112" t="str">
        <f>入力シート③!C6</f>
        <v>400mR</v>
      </c>
      <c r="B5" s="112" t="str">
        <f t="shared" ref="B5:B68" si="0">IFERROR(100000*L5+F5,"0")</f>
        <v>0</v>
      </c>
      <c r="C5" s="112" t="str">
        <f>IFERROR(VLOOKUP(入力シート③!$B$1,所属!$B$2:$C$56,2,FALSE),"0")</f>
        <v>0</v>
      </c>
      <c r="D5" s="210"/>
      <c r="E5" s="210"/>
      <c r="F5" s="112" t="str">
        <f>入力シート③!$A6</f>
        <v/>
      </c>
      <c r="G5" s="112">
        <f>入力シート③!B6</f>
        <v>0</v>
      </c>
      <c r="H5" s="113" t="str">
        <f>IFERROR(VLOOKUP(G5,男子登録②!$P$2:$V$101,4,FALSE),"0")</f>
        <v>0</v>
      </c>
      <c r="I5" s="112">
        <f t="shared" ref="I5:I6" si="1">G5</f>
        <v>0</v>
      </c>
      <c r="J5" s="113" t="str">
        <f>IFERROR(VLOOKUP(G5,男子登録②!$P$2:$V$101,5,FALSE),"0")</f>
        <v>0</v>
      </c>
      <c r="K5" s="113" t="str">
        <f>IFERROR(VLOOKUP(G5,男子登録②!$P$2:$V$101,7,FALSE),"0")</f>
        <v>0</v>
      </c>
      <c r="L5" s="112">
        <v>1</v>
      </c>
      <c r="M5" s="112" t="str">
        <f>IFERROR(VLOOKUP(G5,男子登録②!$P$2:$V$101,3,FALSE),"0")</f>
        <v>0</v>
      </c>
      <c r="N5" s="112" t="str">
        <f>IFERROR(VLOOKUP(G5,男子登録②!$P$2:$V$101,6,FALSE),"0")</f>
        <v>0</v>
      </c>
      <c r="O5" s="210"/>
      <c r="P5" s="114" t="s">
        <v>266</v>
      </c>
      <c r="Q5" s="210"/>
      <c r="R5" s="112">
        <f>IFERROR(VLOOKUP(A5,種目!$C$2:$D$29,2,FALSE),"0")</f>
        <v>12</v>
      </c>
      <c r="S5" s="112" t="str">
        <f>入力シート③!D6</f>
        <v/>
      </c>
      <c r="T5" s="114">
        <v>0</v>
      </c>
      <c r="U5" s="114">
        <v>2</v>
      </c>
      <c r="V5" s="112">
        <f>入力シート③!$B$1</f>
        <v>0</v>
      </c>
    </row>
    <row r="6" spans="1:22" s="112" customFormat="1" ht="12.95" customHeight="1">
      <c r="A6" s="112" t="str">
        <f>入力シート③!C7</f>
        <v>400mR</v>
      </c>
      <c r="B6" s="112" t="str">
        <f t="shared" si="0"/>
        <v>0</v>
      </c>
      <c r="C6" s="112" t="str">
        <f>IFERROR(VLOOKUP(入力シート③!$B$1,所属!$B$2:$C$56,2,FALSE),"0")</f>
        <v>0</v>
      </c>
      <c r="D6" s="210"/>
      <c r="E6" s="210"/>
      <c r="F6" s="112" t="str">
        <f>入力シート③!$A7</f>
        <v/>
      </c>
      <c r="G6" s="112">
        <f>入力シート③!B7</f>
        <v>0</v>
      </c>
      <c r="H6" s="113" t="str">
        <f>IFERROR(VLOOKUP(G6,男子登録②!$P$2:$V$101,4,FALSE),"0")</f>
        <v>0</v>
      </c>
      <c r="I6" s="112">
        <f t="shared" si="1"/>
        <v>0</v>
      </c>
      <c r="J6" s="113" t="str">
        <f>IFERROR(VLOOKUP(G6,男子登録②!$P$2:$V$101,5,FALSE),"0")</f>
        <v>0</v>
      </c>
      <c r="K6" s="113" t="str">
        <f>IFERROR(VLOOKUP(G6,男子登録②!$P$2:$V$101,7,FALSE),"0")</f>
        <v>0</v>
      </c>
      <c r="L6" s="112">
        <v>1</v>
      </c>
      <c r="M6" s="112" t="str">
        <f>IFERROR(VLOOKUP(G6,男子登録②!$P$2:$V$101,3,FALSE),"0")</f>
        <v>0</v>
      </c>
      <c r="N6" s="112" t="str">
        <f>IFERROR(VLOOKUP(G6,男子登録②!$P$2:$V$101,6,FALSE),"0")</f>
        <v>0</v>
      </c>
      <c r="O6" s="210"/>
      <c r="P6" s="114" t="s">
        <v>266</v>
      </c>
      <c r="Q6" s="210"/>
      <c r="R6" s="112">
        <f>IFERROR(VLOOKUP(A6,種目!$C$2:$D$29,2,FALSE),"0")</f>
        <v>12</v>
      </c>
      <c r="S6" s="112" t="str">
        <f>入力シート③!D7</f>
        <v/>
      </c>
      <c r="T6" s="114">
        <v>0</v>
      </c>
      <c r="U6" s="114">
        <v>2</v>
      </c>
      <c r="V6" s="112">
        <f>入力シート③!$B$1</f>
        <v>0</v>
      </c>
    </row>
    <row r="7" spans="1:22" s="112" customFormat="1" ht="12.95" customHeight="1">
      <c r="A7" s="112" t="str">
        <f>入力シート③!C8</f>
        <v>400mR</v>
      </c>
      <c r="B7" s="112" t="str">
        <f t="shared" si="0"/>
        <v>0</v>
      </c>
      <c r="C7" s="112" t="str">
        <f>IFERROR(VLOOKUP(入力シート③!$B$1,所属!$B$2:$C$56,2,FALSE),"0")</f>
        <v>0</v>
      </c>
      <c r="D7" s="210"/>
      <c r="E7" s="210"/>
      <c r="F7" s="112" t="str">
        <f>入力シート③!$A8</f>
        <v/>
      </c>
      <c r="G7" s="112">
        <f>入力シート③!B8</f>
        <v>0</v>
      </c>
      <c r="H7" s="113" t="str">
        <f>IFERROR(VLOOKUP(G7,男子登録②!$P$2:$V$101,4,FALSE),"0")</f>
        <v>0</v>
      </c>
      <c r="I7" s="112">
        <f t="shared" ref="I7:I70" si="2">G7</f>
        <v>0</v>
      </c>
      <c r="J7" s="113" t="str">
        <f>IFERROR(VLOOKUP(G7,男子登録②!$P$2:$V$101,5,FALSE),"0")</f>
        <v>0</v>
      </c>
      <c r="K7" s="113" t="str">
        <f>IFERROR(VLOOKUP(G7,男子登録②!$P$2:$V$101,7,FALSE),"0")</f>
        <v>0</v>
      </c>
      <c r="L7" s="112">
        <v>1</v>
      </c>
      <c r="M7" s="112" t="str">
        <f>IFERROR(VLOOKUP(G7,男子登録②!$P$2:$V$101,3,FALSE),"0")</f>
        <v>0</v>
      </c>
      <c r="N7" s="112" t="str">
        <f>IFERROR(VLOOKUP(G7,男子登録②!$P$2:$V$101,6,FALSE),"0")</f>
        <v>0</v>
      </c>
      <c r="O7" s="210"/>
      <c r="P7" s="114" t="s">
        <v>266</v>
      </c>
      <c r="Q7" s="210"/>
      <c r="R7" s="112">
        <f>IFERROR(VLOOKUP(A7,種目!$C$2:$D$29,2,FALSE),"0")</f>
        <v>12</v>
      </c>
      <c r="S7" s="112" t="str">
        <f>入力シート③!D8</f>
        <v/>
      </c>
      <c r="T7" s="114">
        <v>0</v>
      </c>
      <c r="U7" s="114">
        <v>2</v>
      </c>
      <c r="V7" s="112">
        <f>入力シート③!$B$1</f>
        <v>0</v>
      </c>
    </row>
    <row r="8" spans="1:22" s="112" customFormat="1" ht="12.95" customHeight="1">
      <c r="A8" s="112" t="str">
        <f>入力シート③!C9</f>
        <v>400mR</v>
      </c>
      <c r="B8" s="112" t="str">
        <f t="shared" si="0"/>
        <v>0</v>
      </c>
      <c r="C8" s="112" t="str">
        <f>IFERROR(VLOOKUP(入力シート③!$B$1,所属!$B$2:$C$56,2,FALSE),"0")</f>
        <v>0</v>
      </c>
      <c r="D8" s="210"/>
      <c r="E8" s="210"/>
      <c r="F8" s="112" t="str">
        <f>入力シート③!$A9</f>
        <v/>
      </c>
      <c r="G8" s="112">
        <f>入力シート③!B9</f>
        <v>0</v>
      </c>
      <c r="H8" s="113" t="str">
        <f>IFERROR(VLOOKUP(G8,男子登録②!$P$2:$V$101,4,FALSE),"0")</f>
        <v>0</v>
      </c>
      <c r="I8" s="112">
        <f t="shared" si="2"/>
        <v>0</v>
      </c>
      <c r="J8" s="113" t="str">
        <f>IFERROR(VLOOKUP(G8,男子登録②!$P$2:$V$101,5,FALSE),"0")</f>
        <v>0</v>
      </c>
      <c r="K8" s="113" t="str">
        <f>IFERROR(VLOOKUP(G8,男子登録②!$P$2:$V$101,7,FALSE),"0")</f>
        <v>0</v>
      </c>
      <c r="L8" s="112">
        <v>1</v>
      </c>
      <c r="M8" s="112" t="str">
        <f>IFERROR(VLOOKUP(G8,男子登録②!$P$2:$V$101,3,FALSE),"0")</f>
        <v>0</v>
      </c>
      <c r="N8" s="112" t="str">
        <f>IFERROR(VLOOKUP(G8,男子登録②!$P$2:$V$101,6,FALSE),"0")</f>
        <v>0</v>
      </c>
      <c r="O8" s="210"/>
      <c r="P8" s="114" t="s">
        <v>266</v>
      </c>
      <c r="Q8" s="210"/>
      <c r="R8" s="112">
        <f>IFERROR(VLOOKUP(A8,種目!$C$2:$D$29,2,FALSE),"0")</f>
        <v>12</v>
      </c>
      <c r="S8" s="112" t="str">
        <f>入力シート③!D9</f>
        <v/>
      </c>
      <c r="T8" s="114">
        <v>0</v>
      </c>
      <c r="U8" s="114">
        <v>2</v>
      </c>
      <c r="V8" s="112">
        <f>入力シート③!$B$1</f>
        <v>0</v>
      </c>
    </row>
    <row r="9" spans="1:22" s="112" customFormat="1" ht="12.95" customHeight="1">
      <c r="A9" s="112" t="str">
        <f>入力シート③!C10</f>
        <v>400mR</v>
      </c>
      <c r="B9" s="112" t="str">
        <f t="shared" si="0"/>
        <v>0</v>
      </c>
      <c r="C9" s="112" t="str">
        <f>IFERROR(VLOOKUP(入力シート③!$B$1,所属!$B$2:$C$56,2,FALSE),"0")</f>
        <v>0</v>
      </c>
      <c r="D9" s="210"/>
      <c r="E9" s="210"/>
      <c r="F9" s="112" t="str">
        <f>入力シート③!$A10</f>
        <v/>
      </c>
      <c r="G9" s="112">
        <f>入力シート③!B10</f>
        <v>0</v>
      </c>
      <c r="H9" s="113" t="str">
        <f>IFERROR(VLOOKUP(G9,男子登録②!$P$2:$V$101,4,FALSE),"0")</f>
        <v>0</v>
      </c>
      <c r="I9" s="112">
        <f t="shared" si="2"/>
        <v>0</v>
      </c>
      <c r="J9" s="113" t="str">
        <f>IFERROR(VLOOKUP(G9,男子登録②!$P$2:$V$101,5,FALSE),"0")</f>
        <v>0</v>
      </c>
      <c r="K9" s="113" t="str">
        <f>IFERROR(VLOOKUP(G9,男子登録②!$P$2:$V$101,7,FALSE),"0")</f>
        <v>0</v>
      </c>
      <c r="L9" s="112">
        <v>1</v>
      </c>
      <c r="M9" s="112" t="str">
        <f>IFERROR(VLOOKUP(G9,男子登録②!$P$2:$V$101,3,FALSE),"0")</f>
        <v>0</v>
      </c>
      <c r="N9" s="112" t="str">
        <f>IFERROR(VLOOKUP(G9,男子登録②!$P$2:$V$101,6,FALSE),"0")</f>
        <v>0</v>
      </c>
      <c r="O9" s="210"/>
      <c r="P9" s="114" t="s">
        <v>266</v>
      </c>
      <c r="Q9" s="210"/>
      <c r="R9" s="112">
        <f>IFERROR(VLOOKUP(A9,種目!$C$2:$D$29,2,FALSE),"0")</f>
        <v>12</v>
      </c>
      <c r="S9" s="112" t="str">
        <f>入力シート③!D10</f>
        <v/>
      </c>
      <c r="T9" s="114">
        <v>0</v>
      </c>
      <c r="U9" s="114">
        <v>2</v>
      </c>
      <c r="V9" s="112">
        <f>入力シート③!$B$1</f>
        <v>0</v>
      </c>
    </row>
    <row r="10" spans="1:22" s="112" customFormat="1" ht="12.95" customHeight="1">
      <c r="A10" s="112">
        <f>入力シート③!C11</f>
        <v>0</v>
      </c>
      <c r="B10" s="112" t="str">
        <f t="shared" si="0"/>
        <v>0</v>
      </c>
      <c r="C10" s="112" t="str">
        <f>IFERROR(VLOOKUP(入力シート③!$B$1,所属!$B$2:$C$56,2,FALSE),"0")</f>
        <v>0</v>
      </c>
      <c r="D10" s="210"/>
      <c r="E10" s="210"/>
      <c r="F10" s="112" t="str">
        <f>入力シート③!$A11</f>
        <v/>
      </c>
      <c r="G10" s="112">
        <f>入力シート③!B11</f>
        <v>0</v>
      </c>
      <c r="H10" s="113" t="str">
        <f>IFERROR(VLOOKUP(G10,男子登録②!$P$2:$V$101,4,FALSE),"0")</f>
        <v>0</v>
      </c>
      <c r="I10" s="112">
        <f t="shared" si="2"/>
        <v>0</v>
      </c>
      <c r="J10" s="113" t="str">
        <f>IFERROR(VLOOKUP(G10,男子登録②!$P$2:$V$101,5,FALSE),"0")</f>
        <v>0</v>
      </c>
      <c r="K10" s="113" t="str">
        <f>IFERROR(VLOOKUP(G10,男子登録②!$P$2:$V$101,7,FALSE),"0")</f>
        <v>0</v>
      </c>
      <c r="L10" s="112">
        <v>1</v>
      </c>
      <c r="M10" s="112" t="str">
        <f>IFERROR(VLOOKUP(G10,男子登録②!$P$2:$V$101,3,FALSE),"0")</f>
        <v>0</v>
      </c>
      <c r="N10" s="112" t="str">
        <f>IFERROR(VLOOKUP(G10,男子登録②!$P$2:$V$101,6,FALSE),"0")</f>
        <v>0</v>
      </c>
      <c r="O10" s="210"/>
      <c r="P10" s="114" t="s">
        <v>266</v>
      </c>
      <c r="Q10" s="210"/>
      <c r="R10" s="112" t="str">
        <f>IFERROR(VLOOKUP(A10,種目!$C$2:$D$29,2,FALSE),"0")</f>
        <v>0</v>
      </c>
      <c r="S10" s="112">
        <f>入力シート③!D11</f>
        <v>0</v>
      </c>
      <c r="T10" s="114">
        <v>0</v>
      </c>
      <c r="U10" s="114">
        <v>2</v>
      </c>
      <c r="V10" s="112">
        <f>入力シート③!$B$1</f>
        <v>0</v>
      </c>
    </row>
    <row r="11" spans="1:22" s="112" customFormat="1" ht="12.95" customHeight="1">
      <c r="A11" s="112">
        <f>入力シート③!C12</f>
        <v>0</v>
      </c>
      <c r="B11" s="112" t="str">
        <f t="shared" si="0"/>
        <v>0</v>
      </c>
      <c r="C11" s="112" t="str">
        <f>IFERROR(VLOOKUP(入力シート③!$B$1,所属!$B$2:$C$56,2,FALSE),"0")</f>
        <v>0</v>
      </c>
      <c r="D11" s="210"/>
      <c r="E11" s="210"/>
      <c r="F11" s="112" t="str">
        <f>入力シート③!$A12</f>
        <v/>
      </c>
      <c r="G11" s="112">
        <f>入力シート③!B12</f>
        <v>0</v>
      </c>
      <c r="H11" s="113" t="str">
        <f>IFERROR(VLOOKUP(G11,男子登録②!$P$2:$V$101,4,FALSE),"0")</f>
        <v>0</v>
      </c>
      <c r="I11" s="112">
        <f t="shared" si="2"/>
        <v>0</v>
      </c>
      <c r="J11" s="113" t="str">
        <f>IFERROR(VLOOKUP(G11,男子登録②!$P$2:$V$101,5,FALSE),"0")</f>
        <v>0</v>
      </c>
      <c r="K11" s="113" t="str">
        <f>IFERROR(VLOOKUP(G11,男子登録②!$P$2:$V$101,7,FALSE),"0")</f>
        <v>0</v>
      </c>
      <c r="L11" s="112">
        <v>1</v>
      </c>
      <c r="M11" s="112" t="str">
        <f>IFERROR(VLOOKUP(G11,男子登録②!$P$2:$V$101,3,FALSE),"0")</f>
        <v>0</v>
      </c>
      <c r="N11" s="112" t="str">
        <f>IFERROR(VLOOKUP(G11,男子登録②!$P$2:$V$101,6,FALSE),"0")</f>
        <v>0</v>
      </c>
      <c r="O11" s="210"/>
      <c r="P11" s="114" t="s">
        <v>266</v>
      </c>
      <c r="Q11" s="210"/>
      <c r="R11" s="112" t="str">
        <f>IFERROR(VLOOKUP(A11,種目!$C$2:$D$29,2,FALSE),"0")</f>
        <v>0</v>
      </c>
      <c r="S11" s="112">
        <f>入力シート③!D12</f>
        <v>0</v>
      </c>
      <c r="T11" s="114">
        <v>0</v>
      </c>
      <c r="U11" s="114">
        <v>2</v>
      </c>
      <c r="V11" s="112">
        <f>入力シート③!$B$1</f>
        <v>0</v>
      </c>
    </row>
    <row r="12" spans="1:22" s="112" customFormat="1" ht="12.95" customHeight="1">
      <c r="A12" s="112">
        <f>入力シート③!C13</f>
        <v>0</v>
      </c>
      <c r="B12" s="112" t="str">
        <f t="shared" si="0"/>
        <v>0</v>
      </c>
      <c r="C12" s="112" t="str">
        <f>IFERROR(VLOOKUP(入力シート③!$B$1,所属!$B$2:$C$56,2,FALSE),"0")</f>
        <v>0</v>
      </c>
      <c r="D12" s="210"/>
      <c r="E12" s="210"/>
      <c r="F12" s="112" t="str">
        <f>入力シート③!$A13</f>
        <v/>
      </c>
      <c r="G12" s="112">
        <f>入力シート③!B13</f>
        <v>0</v>
      </c>
      <c r="H12" s="113" t="str">
        <f>IFERROR(VLOOKUP(G12,男子登録②!$P$2:$V$101,4,FALSE),"0")</f>
        <v>0</v>
      </c>
      <c r="I12" s="112">
        <f t="shared" si="2"/>
        <v>0</v>
      </c>
      <c r="J12" s="113" t="str">
        <f>IFERROR(VLOOKUP(G12,男子登録②!$P$2:$V$101,5,FALSE),"0")</f>
        <v>0</v>
      </c>
      <c r="K12" s="113" t="str">
        <f>IFERROR(VLOOKUP(G12,男子登録②!$P$2:$V$101,7,FALSE),"0")</f>
        <v>0</v>
      </c>
      <c r="L12" s="112">
        <v>1</v>
      </c>
      <c r="M12" s="112" t="str">
        <f>IFERROR(VLOOKUP(G12,男子登録②!$P$2:$V$101,3,FALSE),"0")</f>
        <v>0</v>
      </c>
      <c r="N12" s="112" t="str">
        <f>IFERROR(VLOOKUP(G12,男子登録②!$P$2:$V$101,6,FALSE),"0")</f>
        <v>0</v>
      </c>
      <c r="O12" s="210"/>
      <c r="P12" s="114" t="s">
        <v>266</v>
      </c>
      <c r="Q12" s="210"/>
      <c r="R12" s="112" t="str">
        <f>IFERROR(VLOOKUP(A12,種目!$C$2:$D$29,2,FALSE),"0")</f>
        <v>0</v>
      </c>
      <c r="S12" s="112">
        <f>入力シート③!D13</f>
        <v>0</v>
      </c>
      <c r="T12" s="114">
        <v>0</v>
      </c>
      <c r="U12" s="114">
        <v>2</v>
      </c>
      <c r="V12" s="112">
        <f>入力シート③!$B$1</f>
        <v>0</v>
      </c>
    </row>
    <row r="13" spans="1:22" s="112" customFormat="1" ht="12.95" customHeight="1">
      <c r="A13" s="112">
        <f>入力シート③!C14</f>
        <v>0</v>
      </c>
      <c r="B13" s="112" t="str">
        <f t="shared" si="0"/>
        <v>0</v>
      </c>
      <c r="C13" s="112" t="str">
        <f>IFERROR(VLOOKUP(入力シート③!$B$1,所属!$B$2:$C$56,2,FALSE),"0")</f>
        <v>0</v>
      </c>
      <c r="D13" s="210"/>
      <c r="E13" s="210"/>
      <c r="F13" s="112" t="str">
        <f>入力シート③!$A14</f>
        <v/>
      </c>
      <c r="G13" s="112">
        <f>入力シート③!B14</f>
        <v>0</v>
      </c>
      <c r="H13" s="113" t="str">
        <f>IFERROR(VLOOKUP(G13,男子登録②!$P$2:$V$101,4,FALSE),"0")</f>
        <v>0</v>
      </c>
      <c r="I13" s="112">
        <f t="shared" si="2"/>
        <v>0</v>
      </c>
      <c r="J13" s="113" t="str">
        <f>IFERROR(VLOOKUP(G13,男子登録②!$P$2:$V$101,5,FALSE),"0")</f>
        <v>0</v>
      </c>
      <c r="K13" s="113" t="str">
        <f>IFERROR(VLOOKUP(G13,男子登録②!$P$2:$V$101,7,FALSE),"0")</f>
        <v>0</v>
      </c>
      <c r="L13" s="112">
        <v>1</v>
      </c>
      <c r="M13" s="112" t="str">
        <f>IFERROR(VLOOKUP(G13,男子登録②!$P$2:$V$101,3,FALSE),"0")</f>
        <v>0</v>
      </c>
      <c r="N13" s="112" t="str">
        <f>IFERROR(VLOOKUP(G13,男子登録②!$P$2:$V$101,6,FALSE),"0")</f>
        <v>0</v>
      </c>
      <c r="O13" s="210"/>
      <c r="P13" s="114" t="s">
        <v>266</v>
      </c>
      <c r="Q13" s="210"/>
      <c r="R13" s="112" t="str">
        <f>IFERROR(VLOOKUP(A13,種目!$C$2:$D$29,2,FALSE),"0")</f>
        <v>0</v>
      </c>
      <c r="S13" s="112">
        <f>入力シート③!D14</f>
        <v>0</v>
      </c>
      <c r="T13" s="114">
        <v>0</v>
      </c>
      <c r="U13" s="114">
        <v>2</v>
      </c>
      <c r="V13" s="112">
        <f>入力シート③!$B$1</f>
        <v>0</v>
      </c>
    </row>
    <row r="14" spans="1:22" s="112" customFormat="1" ht="12.95" customHeight="1">
      <c r="A14" s="112">
        <f>入力シート③!C15</f>
        <v>0</v>
      </c>
      <c r="B14" s="112" t="str">
        <f t="shared" si="0"/>
        <v>0</v>
      </c>
      <c r="C14" s="112" t="str">
        <f>IFERROR(VLOOKUP(入力シート③!$B$1,所属!$B$2:$C$56,2,FALSE),"0")</f>
        <v>0</v>
      </c>
      <c r="D14" s="210"/>
      <c r="E14" s="210"/>
      <c r="F14" s="112" t="str">
        <f>入力シート③!$A15</f>
        <v/>
      </c>
      <c r="G14" s="112">
        <f>入力シート③!B15</f>
        <v>0</v>
      </c>
      <c r="H14" s="113" t="str">
        <f>IFERROR(VLOOKUP(G14,男子登録②!$P$2:$V$101,4,FALSE),"0")</f>
        <v>0</v>
      </c>
      <c r="I14" s="112">
        <f t="shared" si="2"/>
        <v>0</v>
      </c>
      <c r="J14" s="113" t="str">
        <f>IFERROR(VLOOKUP(G14,男子登録②!$P$2:$V$101,5,FALSE),"0")</f>
        <v>0</v>
      </c>
      <c r="K14" s="113" t="str">
        <f>IFERROR(VLOOKUP(G14,男子登録②!$P$2:$V$101,7,FALSE),"0")</f>
        <v>0</v>
      </c>
      <c r="L14" s="112">
        <v>1</v>
      </c>
      <c r="M14" s="112" t="str">
        <f>IFERROR(VLOOKUP(G14,男子登録②!$P$2:$V$101,3,FALSE),"0")</f>
        <v>0</v>
      </c>
      <c r="N14" s="112" t="str">
        <f>IFERROR(VLOOKUP(G14,男子登録②!$P$2:$V$101,6,FALSE),"0")</f>
        <v>0</v>
      </c>
      <c r="O14" s="210"/>
      <c r="P14" s="114" t="s">
        <v>266</v>
      </c>
      <c r="Q14" s="210"/>
      <c r="R14" s="112" t="str">
        <f>IFERROR(VLOOKUP(A14,種目!$C$2:$D$29,2,FALSE),"0")</f>
        <v>0</v>
      </c>
      <c r="S14" s="112">
        <f>入力シート③!D15</f>
        <v>0</v>
      </c>
      <c r="T14" s="114">
        <v>0</v>
      </c>
      <c r="U14" s="114">
        <v>2</v>
      </c>
      <c r="V14" s="112">
        <f>入力シート③!$B$1</f>
        <v>0</v>
      </c>
    </row>
    <row r="15" spans="1:22" s="112" customFormat="1" ht="12.95" customHeight="1">
      <c r="A15" s="112">
        <f>入力シート③!C16</f>
        <v>0</v>
      </c>
      <c r="B15" s="112" t="str">
        <f t="shared" si="0"/>
        <v>0</v>
      </c>
      <c r="C15" s="112" t="str">
        <f>IFERROR(VLOOKUP(入力シート③!$B$1,所属!$B$2:$C$56,2,FALSE),"0")</f>
        <v>0</v>
      </c>
      <c r="D15" s="210"/>
      <c r="E15" s="210"/>
      <c r="F15" s="112" t="str">
        <f>入力シート③!$A16</f>
        <v/>
      </c>
      <c r="G15" s="112">
        <f>入力シート③!B16</f>
        <v>0</v>
      </c>
      <c r="H15" s="113" t="str">
        <f>IFERROR(VLOOKUP(G15,男子登録②!$P$2:$V$101,4,FALSE),"0")</f>
        <v>0</v>
      </c>
      <c r="I15" s="112">
        <f t="shared" si="2"/>
        <v>0</v>
      </c>
      <c r="J15" s="113" t="str">
        <f>IFERROR(VLOOKUP(G15,男子登録②!$P$2:$V$101,5,FALSE),"0")</f>
        <v>0</v>
      </c>
      <c r="K15" s="113" t="str">
        <f>IFERROR(VLOOKUP(G15,男子登録②!$P$2:$V$101,7,FALSE),"0")</f>
        <v>0</v>
      </c>
      <c r="L15" s="112">
        <v>1</v>
      </c>
      <c r="M15" s="112" t="str">
        <f>IFERROR(VLOOKUP(G15,男子登録②!$P$2:$V$101,3,FALSE),"0")</f>
        <v>0</v>
      </c>
      <c r="N15" s="112" t="str">
        <f>IFERROR(VLOOKUP(G15,男子登録②!$P$2:$V$101,6,FALSE),"0")</f>
        <v>0</v>
      </c>
      <c r="O15" s="210"/>
      <c r="P15" s="114" t="s">
        <v>266</v>
      </c>
      <c r="Q15" s="210"/>
      <c r="R15" s="112" t="str">
        <f>IFERROR(VLOOKUP(A15,種目!$C$2:$D$29,2,FALSE),"0")</f>
        <v>0</v>
      </c>
      <c r="S15" s="112">
        <f>入力シート③!D16</f>
        <v>0</v>
      </c>
      <c r="T15" s="114">
        <v>0</v>
      </c>
      <c r="U15" s="114">
        <v>2</v>
      </c>
      <c r="V15" s="112">
        <f>入力シート③!$B$1</f>
        <v>0</v>
      </c>
    </row>
    <row r="16" spans="1:22" s="112" customFormat="1" ht="12.95" customHeight="1">
      <c r="A16" s="112">
        <f>入力シート③!C17</f>
        <v>0</v>
      </c>
      <c r="B16" s="112" t="str">
        <f t="shared" si="0"/>
        <v>0</v>
      </c>
      <c r="C16" s="112" t="str">
        <f>IFERROR(VLOOKUP(入力シート③!$B$1,所属!$B$2:$C$56,2,FALSE),"0")</f>
        <v>0</v>
      </c>
      <c r="D16" s="210"/>
      <c r="E16" s="210"/>
      <c r="F16" s="112" t="str">
        <f>入力シート③!$A17</f>
        <v/>
      </c>
      <c r="G16" s="112">
        <f>入力シート③!B17</f>
        <v>0</v>
      </c>
      <c r="H16" s="113" t="str">
        <f>IFERROR(VLOOKUP(G16,男子登録②!$P$2:$V$101,4,FALSE),"0")</f>
        <v>0</v>
      </c>
      <c r="I16" s="112">
        <f t="shared" si="2"/>
        <v>0</v>
      </c>
      <c r="J16" s="113" t="str">
        <f>IFERROR(VLOOKUP(G16,男子登録②!$P$2:$V$101,5,FALSE),"0")</f>
        <v>0</v>
      </c>
      <c r="K16" s="113" t="str">
        <f>IFERROR(VLOOKUP(G16,男子登録②!$P$2:$V$101,7,FALSE),"0")</f>
        <v>0</v>
      </c>
      <c r="L16" s="112">
        <v>1</v>
      </c>
      <c r="M16" s="112" t="str">
        <f>IFERROR(VLOOKUP(G16,男子登録②!$P$2:$V$101,3,FALSE),"0")</f>
        <v>0</v>
      </c>
      <c r="N16" s="112" t="str">
        <f>IFERROR(VLOOKUP(G16,男子登録②!$P$2:$V$101,6,FALSE),"0")</f>
        <v>0</v>
      </c>
      <c r="O16" s="210"/>
      <c r="P16" s="114" t="s">
        <v>266</v>
      </c>
      <c r="Q16" s="210"/>
      <c r="R16" s="112" t="str">
        <f>IFERROR(VLOOKUP(A16,種目!$C$2:$D$29,2,FALSE),"0")</f>
        <v>0</v>
      </c>
      <c r="S16" s="112">
        <f>入力シート③!D17</f>
        <v>0</v>
      </c>
      <c r="T16" s="114">
        <v>0</v>
      </c>
      <c r="U16" s="114">
        <v>2</v>
      </c>
      <c r="V16" s="112">
        <f>入力シート③!$B$1</f>
        <v>0</v>
      </c>
    </row>
    <row r="17" spans="1:22" s="112" customFormat="1" ht="12.95" customHeight="1">
      <c r="A17" s="112">
        <f>入力シート③!C18</f>
        <v>0</v>
      </c>
      <c r="B17" s="112" t="str">
        <f t="shared" si="0"/>
        <v>0</v>
      </c>
      <c r="C17" s="112" t="str">
        <f>IFERROR(VLOOKUP(入力シート③!$B$1,所属!$B$2:$C$56,2,FALSE),"0")</f>
        <v>0</v>
      </c>
      <c r="D17" s="210"/>
      <c r="E17" s="210"/>
      <c r="F17" s="112" t="str">
        <f>入力シート③!$A18</f>
        <v/>
      </c>
      <c r="G17" s="112">
        <f>入力シート③!B18</f>
        <v>0</v>
      </c>
      <c r="H17" s="113" t="str">
        <f>IFERROR(VLOOKUP(G17,男子登録②!$P$2:$V$101,4,FALSE),"0")</f>
        <v>0</v>
      </c>
      <c r="I17" s="112">
        <f t="shared" si="2"/>
        <v>0</v>
      </c>
      <c r="J17" s="113" t="str">
        <f>IFERROR(VLOOKUP(G17,男子登録②!$P$2:$V$101,5,FALSE),"0")</f>
        <v>0</v>
      </c>
      <c r="K17" s="113" t="str">
        <f>IFERROR(VLOOKUP(G17,男子登録②!$P$2:$V$101,7,FALSE),"0")</f>
        <v>0</v>
      </c>
      <c r="L17" s="112">
        <v>1</v>
      </c>
      <c r="M17" s="112" t="str">
        <f>IFERROR(VLOOKUP(G17,男子登録②!$P$2:$V$101,3,FALSE),"0")</f>
        <v>0</v>
      </c>
      <c r="N17" s="112" t="str">
        <f>IFERROR(VLOOKUP(G17,男子登録②!$P$2:$V$101,6,FALSE),"0")</f>
        <v>0</v>
      </c>
      <c r="O17" s="210"/>
      <c r="P17" s="114" t="s">
        <v>266</v>
      </c>
      <c r="Q17" s="210"/>
      <c r="R17" s="112" t="str">
        <f>IFERROR(VLOOKUP(A17,種目!$C$2:$D$29,2,FALSE),"0")</f>
        <v>0</v>
      </c>
      <c r="S17" s="112">
        <f>入力シート③!D18</f>
        <v>0</v>
      </c>
      <c r="T17" s="114">
        <v>0</v>
      </c>
      <c r="U17" s="114">
        <v>2</v>
      </c>
      <c r="V17" s="112">
        <f>入力シート③!$B$1</f>
        <v>0</v>
      </c>
    </row>
    <row r="18" spans="1:22" s="112" customFormat="1" ht="12.95" customHeight="1">
      <c r="A18" s="112">
        <f>入力シート③!C19</f>
        <v>0</v>
      </c>
      <c r="B18" s="112" t="str">
        <f t="shared" si="0"/>
        <v>0</v>
      </c>
      <c r="C18" s="112" t="str">
        <f>IFERROR(VLOOKUP(入力シート③!$B$1,所属!$B$2:$C$56,2,FALSE),"0")</f>
        <v>0</v>
      </c>
      <c r="D18" s="210"/>
      <c r="E18" s="210"/>
      <c r="F18" s="112" t="str">
        <f>入力シート③!$A19</f>
        <v/>
      </c>
      <c r="G18" s="112">
        <f>入力シート③!B19</f>
        <v>0</v>
      </c>
      <c r="H18" s="113" t="str">
        <f>IFERROR(VLOOKUP(G18,男子登録②!$P$2:$V$101,4,FALSE),"0")</f>
        <v>0</v>
      </c>
      <c r="I18" s="112">
        <f t="shared" si="2"/>
        <v>0</v>
      </c>
      <c r="J18" s="113" t="str">
        <f>IFERROR(VLOOKUP(G18,男子登録②!$P$2:$V$101,5,FALSE),"0")</f>
        <v>0</v>
      </c>
      <c r="K18" s="113" t="str">
        <f>IFERROR(VLOOKUP(G18,男子登録②!$P$2:$V$101,7,FALSE),"0")</f>
        <v>0</v>
      </c>
      <c r="L18" s="112">
        <v>1</v>
      </c>
      <c r="M18" s="112" t="str">
        <f>IFERROR(VLOOKUP(G18,男子登録②!$P$2:$V$101,3,FALSE),"0")</f>
        <v>0</v>
      </c>
      <c r="N18" s="112" t="str">
        <f>IFERROR(VLOOKUP(G18,男子登録②!$P$2:$V$101,6,FALSE),"0")</f>
        <v>0</v>
      </c>
      <c r="O18" s="210"/>
      <c r="P18" s="114" t="s">
        <v>266</v>
      </c>
      <c r="Q18" s="210"/>
      <c r="R18" s="112" t="str">
        <f>IFERROR(VLOOKUP(A18,種目!$C$2:$D$29,2,FALSE),"0")</f>
        <v>0</v>
      </c>
      <c r="S18" s="112">
        <f>入力シート③!D19</f>
        <v>0</v>
      </c>
      <c r="T18" s="114">
        <v>0</v>
      </c>
      <c r="U18" s="114">
        <v>2</v>
      </c>
      <c r="V18" s="112">
        <f>入力シート③!$B$1</f>
        <v>0</v>
      </c>
    </row>
    <row r="19" spans="1:22" s="112" customFormat="1" ht="12.95" customHeight="1">
      <c r="A19" s="112">
        <f>入力シート③!C20</f>
        <v>0</v>
      </c>
      <c r="B19" s="112" t="str">
        <f t="shared" si="0"/>
        <v>0</v>
      </c>
      <c r="C19" s="112" t="str">
        <f>IFERROR(VLOOKUP(入力シート③!$B$1,所属!$B$2:$C$56,2,FALSE),"0")</f>
        <v>0</v>
      </c>
      <c r="D19" s="210"/>
      <c r="E19" s="210"/>
      <c r="F19" s="112" t="str">
        <f>入力シート③!$A20</f>
        <v/>
      </c>
      <c r="G19" s="112">
        <f>入力シート③!B20</f>
        <v>0</v>
      </c>
      <c r="H19" s="113" t="str">
        <f>IFERROR(VLOOKUP(G19,男子登録②!$P$2:$V$101,4,FALSE),"0")</f>
        <v>0</v>
      </c>
      <c r="I19" s="112">
        <f t="shared" si="2"/>
        <v>0</v>
      </c>
      <c r="J19" s="113" t="str">
        <f>IFERROR(VLOOKUP(G19,男子登録②!$P$2:$V$101,5,FALSE),"0")</f>
        <v>0</v>
      </c>
      <c r="K19" s="113" t="str">
        <f>IFERROR(VLOOKUP(G19,男子登録②!$P$2:$V$101,7,FALSE),"0")</f>
        <v>0</v>
      </c>
      <c r="L19" s="112">
        <v>1</v>
      </c>
      <c r="M19" s="112" t="str">
        <f>IFERROR(VLOOKUP(G19,男子登録②!$P$2:$V$101,3,FALSE),"0")</f>
        <v>0</v>
      </c>
      <c r="N19" s="112" t="str">
        <f>IFERROR(VLOOKUP(G19,男子登録②!$P$2:$V$101,6,FALSE),"0")</f>
        <v>0</v>
      </c>
      <c r="O19" s="210"/>
      <c r="P19" s="114" t="s">
        <v>266</v>
      </c>
      <c r="Q19" s="210"/>
      <c r="R19" s="112" t="str">
        <f>IFERROR(VLOOKUP(A19,種目!$C$2:$D$29,2,FALSE),"0")</f>
        <v>0</v>
      </c>
      <c r="S19" s="112">
        <f>入力シート③!D20</f>
        <v>0</v>
      </c>
      <c r="T19" s="114">
        <v>0</v>
      </c>
      <c r="U19" s="114">
        <v>2</v>
      </c>
      <c r="V19" s="112">
        <f>入力シート③!$B$1</f>
        <v>0</v>
      </c>
    </row>
    <row r="20" spans="1:22" s="112" customFormat="1" ht="12.95" customHeight="1">
      <c r="A20" s="112">
        <f>入力シート③!C21</f>
        <v>0</v>
      </c>
      <c r="B20" s="112" t="str">
        <f t="shared" si="0"/>
        <v>0</v>
      </c>
      <c r="C20" s="112" t="str">
        <f>IFERROR(VLOOKUP(入力シート③!$B$1,所属!$B$2:$C$56,2,FALSE),"0")</f>
        <v>0</v>
      </c>
      <c r="D20" s="210"/>
      <c r="E20" s="210"/>
      <c r="F20" s="112" t="str">
        <f>入力シート③!$A21</f>
        <v/>
      </c>
      <c r="G20" s="112">
        <f>入力シート③!B21</f>
        <v>0</v>
      </c>
      <c r="H20" s="113" t="str">
        <f>IFERROR(VLOOKUP(G20,男子登録②!$P$2:$V$101,4,FALSE),"0")</f>
        <v>0</v>
      </c>
      <c r="I20" s="112">
        <f t="shared" si="2"/>
        <v>0</v>
      </c>
      <c r="J20" s="113" t="str">
        <f>IFERROR(VLOOKUP(G20,男子登録②!$P$2:$V$101,5,FALSE),"0")</f>
        <v>0</v>
      </c>
      <c r="K20" s="113" t="str">
        <f>IFERROR(VLOOKUP(G20,男子登録②!$P$2:$V$101,7,FALSE),"0")</f>
        <v>0</v>
      </c>
      <c r="L20" s="112">
        <v>1</v>
      </c>
      <c r="M20" s="112" t="str">
        <f>IFERROR(VLOOKUP(G20,男子登録②!$P$2:$V$101,3,FALSE),"0")</f>
        <v>0</v>
      </c>
      <c r="N20" s="112" t="str">
        <f>IFERROR(VLOOKUP(G20,男子登録②!$P$2:$V$101,6,FALSE),"0")</f>
        <v>0</v>
      </c>
      <c r="O20" s="210"/>
      <c r="P20" s="114" t="s">
        <v>266</v>
      </c>
      <c r="Q20" s="210"/>
      <c r="R20" s="112" t="str">
        <f>IFERROR(VLOOKUP(A20,種目!$C$2:$D$29,2,FALSE),"0")</f>
        <v>0</v>
      </c>
      <c r="S20" s="112">
        <f>入力シート③!D21</f>
        <v>0</v>
      </c>
      <c r="T20" s="114">
        <v>0</v>
      </c>
      <c r="U20" s="114">
        <v>2</v>
      </c>
      <c r="V20" s="112">
        <f>入力シート③!$B$1</f>
        <v>0</v>
      </c>
    </row>
    <row r="21" spans="1:22" s="112" customFormat="1" ht="12.95" customHeight="1">
      <c r="A21" s="112">
        <f>入力シート③!C22</f>
        <v>0</v>
      </c>
      <c r="B21" s="112" t="str">
        <f t="shared" si="0"/>
        <v>0</v>
      </c>
      <c r="C21" s="112" t="str">
        <f>IFERROR(VLOOKUP(入力シート③!$B$1,所属!$B$2:$C$56,2,FALSE),"0")</f>
        <v>0</v>
      </c>
      <c r="D21" s="210"/>
      <c r="E21" s="210"/>
      <c r="F21" s="112" t="str">
        <f>入力シート③!$A22</f>
        <v/>
      </c>
      <c r="G21" s="112">
        <f>入力シート③!B22</f>
        <v>0</v>
      </c>
      <c r="H21" s="113" t="str">
        <f>IFERROR(VLOOKUP(G21,男子登録②!$P$2:$V$101,4,FALSE),"0")</f>
        <v>0</v>
      </c>
      <c r="I21" s="112">
        <f t="shared" si="2"/>
        <v>0</v>
      </c>
      <c r="J21" s="113" t="str">
        <f>IFERROR(VLOOKUP(G21,男子登録②!$P$2:$V$101,5,FALSE),"0")</f>
        <v>0</v>
      </c>
      <c r="K21" s="113" t="str">
        <f>IFERROR(VLOOKUP(G21,男子登録②!$P$2:$V$101,7,FALSE),"0")</f>
        <v>0</v>
      </c>
      <c r="L21" s="112">
        <v>1</v>
      </c>
      <c r="M21" s="112" t="str">
        <f>IFERROR(VLOOKUP(G21,男子登録②!$P$2:$V$101,3,FALSE),"0")</f>
        <v>0</v>
      </c>
      <c r="N21" s="112" t="str">
        <f>IFERROR(VLOOKUP(G21,男子登録②!$P$2:$V$101,6,FALSE),"0")</f>
        <v>0</v>
      </c>
      <c r="O21" s="210"/>
      <c r="P21" s="114" t="s">
        <v>266</v>
      </c>
      <c r="Q21" s="210"/>
      <c r="R21" s="112" t="str">
        <f>IFERROR(VLOOKUP(A21,種目!$C$2:$D$29,2,FALSE),"0")</f>
        <v>0</v>
      </c>
      <c r="S21" s="112">
        <f>入力シート③!D22</f>
        <v>0</v>
      </c>
      <c r="T21" s="114">
        <v>0</v>
      </c>
      <c r="U21" s="114">
        <v>2</v>
      </c>
      <c r="V21" s="112">
        <f>入力シート③!$B$1</f>
        <v>0</v>
      </c>
    </row>
    <row r="22" spans="1:22" s="112" customFormat="1" ht="12.95" customHeight="1">
      <c r="A22" s="112">
        <f>入力シート③!C23</f>
        <v>0</v>
      </c>
      <c r="B22" s="112" t="str">
        <f t="shared" si="0"/>
        <v>0</v>
      </c>
      <c r="C22" s="112" t="str">
        <f>IFERROR(VLOOKUP(入力シート③!$B$1,所属!$B$2:$C$56,2,FALSE),"0")</f>
        <v>0</v>
      </c>
      <c r="D22" s="210"/>
      <c r="E22" s="210"/>
      <c r="F22" s="112" t="str">
        <f>入力シート③!$A23</f>
        <v/>
      </c>
      <c r="G22" s="112">
        <f>入力シート③!B23</f>
        <v>0</v>
      </c>
      <c r="H22" s="113" t="str">
        <f>IFERROR(VLOOKUP(G22,男子登録②!$P$2:$V$101,4,FALSE),"0")</f>
        <v>0</v>
      </c>
      <c r="I22" s="112">
        <f t="shared" si="2"/>
        <v>0</v>
      </c>
      <c r="J22" s="113" t="str">
        <f>IFERROR(VLOOKUP(G22,男子登録②!$P$2:$V$101,5,FALSE),"0")</f>
        <v>0</v>
      </c>
      <c r="K22" s="113" t="str">
        <f>IFERROR(VLOOKUP(G22,男子登録②!$P$2:$V$101,7,FALSE),"0")</f>
        <v>0</v>
      </c>
      <c r="L22" s="112">
        <v>1</v>
      </c>
      <c r="M22" s="112" t="str">
        <f>IFERROR(VLOOKUP(G22,男子登録②!$P$2:$V$101,3,FALSE),"0")</f>
        <v>0</v>
      </c>
      <c r="N22" s="112" t="str">
        <f>IFERROR(VLOOKUP(G22,男子登録②!$P$2:$V$101,6,FALSE),"0")</f>
        <v>0</v>
      </c>
      <c r="O22" s="210"/>
      <c r="P22" s="114" t="s">
        <v>266</v>
      </c>
      <c r="Q22" s="210"/>
      <c r="R22" s="112" t="str">
        <f>IFERROR(VLOOKUP(A22,種目!$C$2:$D$29,2,FALSE),"0")</f>
        <v>0</v>
      </c>
      <c r="S22" s="112">
        <f>入力シート③!D23</f>
        <v>0</v>
      </c>
      <c r="T22" s="114">
        <v>0</v>
      </c>
      <c r="U22" s="114">
        <v>2</v>
      </c>
      <c r="V22" s="112">
        <f>入力シート③!$B$1</f>
        <v>0</v>
      </c>
    </row>
    <row r="23" spans="1:22" s="112" customFormat="1" ht="12.95" customHeight="1">
      <c r="A23" s="112">
        <f>入力シート③!C24</f>
        <v>0</v>
      </c>
      <c r="B23" s="112" t="str">
        <f t="shared" si="0"/>
        <v>0</v>
      </c>
      <c r="C23" s="112" t="str">
        <f>IFERROR(VLOOKUP(入力シート③!$B$1,所属!$B$2:$C$56,2,FALSE),"0")</f>
        <v>0</v>
      </c>
      <c r="D23" s="210"/>
      <c r="E23" s="210"/>
      <c r="F23" s="112" t="str">
        <f>入力シート③!$A24</f>
        <v/>
      </c>
      <c r="G23" s="112">
        <f>入力シート③!B24</f>
        <v>0</v>
      </c>
      <c r="H23" s="113" t="str">
        <f>IFERROR(VLOOKUP(G23,男子登録②!$P$2:$V$101,4,FALSE),"0")</f>
        <v>0</v>
      </c>
      <c r="I23" s="112">
        <f t="shared" si="2"/>
        <v>0</v>
      </c>
      <c r="J23" s="113" t="str">
        <f>IFERROR(VLOOKUP(G23,男子登録②!$P$2:$V$101,5,FALSE),"0")</f>
        <v>0</v>
      </c>
      <c r="K23" s="113" t="str">
        <f>IFERROR(VLOOKUP(G23,男子登録②!$P$2:$V$101,7,FALSE),"0")</f>
        <v>0</v>
      </c>
      <c r="L23" s="112">
        <v>1</v>
      </c>
      <c r="M23" s="112" t="str">
        <f>IFERROR(VLOOKUP(G23,男子登録②!$P$2:$V$101,3,FALSE),"0")</f>
        <v>0</v>
      </c>
      <c r="N23" s="112" t="str">
        <f>IFERROR(VLOOKUP(G23,男子登録②!$P$2:$V$101,6,FALSE),"0")</f>
        <v>0</v>
      </c>
      <c r="O23" s="210"/>
      <c r="P23" s="114" t="s">
        <v>266</v>
      </c>
      <c r="Q23" s="210"/>
      <c r="R23" s="112" t="str">
        <f>IFERROR(VLOOKUP(A23,種目!$C$2:$D$29,2,FALSE),"0")</f>
        <v>0</v>
      </c>
      <c r="S23" s="112">
        <f>入力シート③!D24</f>
        <v>0</v>
      </c>
      <c r="T23" s="114">
        <v>0</v>
      </c>
      <c r="U23" s="114">
        <v>2</v>
      </c>
      <c r="V23" s="112">
        <f>入力シート③!$B$1</f>
        <v>0</v>
      </c>
    </row>
    <row r="24" spans="1:22" s="112" customFormat="1" ht="12.95" customHeight="1">
      <c r="A24" s="112">
        <f>入力シート③!C25</f>
        <v>0</v>
      </c>
      <c r="B24" s="112" t="str">
        <f t="shared" si="0"/>
        <v>0</v>
      </c>
      <c r="C24" s="112" t="str">
        <f>IFERROR(VLOOKUP(入力シート③!$B$1,所属!$B$2:$C$56,2,FALSE),"0")</f>
        <v>0</v>
      </c>
      <c r="D24" s="210"/>
      <c r="E24" s="210"/>
      <c r="F24" s="112" t="str">
        <f>入力シート③!$A25</f>
        <v/>
      </c>
      <c r="G24" s="112">
        <f>入力シート③!B25</f>
        <v>0</v>
      </c>
      <c r="H24" s="113" t="str">
        <f>IFERROR(VLOOKUP(G24,男子登録②!$P$2:$V$101,4,FALSE),"0")</f>
        <v>0</v>
      </c>
      <c r="I24" s="112">
        <f t="shared" si="2"/>
        <v>0</v>
      </c>
      <c r="J24" s="113" t="str">
        <f>IFERROR(VLOOKUP(G24,男子登録②!$P$2:$V$101,5,FALSE),"0")</f>
        <v>0</v>
      </c>
      <c r="K24" s="113" t="str">
        <f>IFERROR(VLOOKUP(G24,男子登録②!$P$2:$V$101,7,FALSE),"0")</f>
        <v>0</v>
      </c>
      <c r="L24" s="112">
        <v>1</v>
      </c>
      <c r="M24" s="112" t="str">
        <f>IFERROR(VLOOKUP(G24,男子登録②!$P$2:$V$101,3,FALSE),"0")</f>
        <v>0</v>
      </c>
      <c r="N24" s="112" t="str">
        <f>IFERROR(VLOOKUP(G24,男子登録②!$P$2:$V$101,6,FALSE),"0")</f>
        <v>0</v>
      </c>
      <c r="O24" s="210"/>
      <c r="P24" s="114" t="s">
        <v>266</v>
      </c>
      <c r="Q24" s="210"/>
      <c r="R24" s="112" t="str">
        <f>IFERROR(VLOOKUP(A24,種目!$C$2:$D$29,2,FALSE),"0")</f>
        <v>0</v>
      </c>
      <c r="S24" s="112">
        <f>入力シート③!D25</f>
        <v>0</v>
      </c>
      <c r="T24" s="114">
        <v>0</v>
      </c>
      <c r="U24" s="114">
        <v>2</v>
      </c>
      <c r="V24" s="112">
        <f>入力シート③!$B$1</f>
        <v>0</v>
      </c>
    </row>
    <row r="25" spans="1:22" s="112" customFormat="1" ht="12.95" customHeight="1">
      <c r="A25" s="112">
        <f>入力シート③!C26</f>
        <v>0</v>
      </c>
      <c r="B25" s="112" t="str">
        <f t="shared" si="0"/>
        <v>0</v>
      </c>
      <c r="C25" s="112" t="str">
        <f>IFERROR(VLOOKUP(入力シート③!$B$1,所属!$B$2:$C$56,2,FALSE),"0")</f>
        <v>0</v>
      </c>
      <c r="D25" s="210"/>
      <c r="E25" s="210"/>
      <c r="F25" s="112" t="str">
        <f>入力シート③!$A26</f>
        <v/>
      </c>
      <c r="G25" s="112">
        <f>入力シート③!B26</f>
        <v>0</v>
      </c>
      <c r="H25" s="113" t="str">
        <f>IFERROR(VLOOKUP(G25,男子登録②!$P$2:$V$101,4,FALSE),"0")</f>
        <v>0</v>
      </c>
      <c r="I25" s="112">
        <f t="shared" si="2"/>
        <v>0</v>
      </c>
      <c r="J25" s="113" t="str">
        <f>IFERROR(VLOOKUP(G25,男子登録②!$P$2:$V$101,5,FALSE),"0")</f>
        <v>0</v>
      </c>
      <c r="K25" s="113" t="str">
        <f>IFERROR(VLOOKUP(G25,男子登録②!$P$2:$V$101,7,FALSE),"0")</f>
        <v>0</v>
      </c>
      <c r="L25" s="112">
        <v>1</v>
      </c>
      <c r="M25" s="112" t="str">
        <f>IFERROR(VLOOKUP(G25,男子登録②!$P$2:$V$101,3,FALSE),"0")</f>
        <v>0</v>
      </c>
      <c r="N25" s="112" t="str">
        <f>IFERROR(VLOOKUP(G25,男子登録②!$P$2:$V$101,6,FALSE),"0")</f>
        <v>0</v>
      </c>
      <c r="O25" s="210"/>
      <c r="P25" s="114" t="s">
        <v>266</v>
      </c>
      <c r="Q25" s="210"/>
      <c r="R25" s="112" t="str">
        <f>IFERROR(VLOOKUP(A25,種目!$C$2:$D$29,2,FALSE),"0")</f>
        <v>0</v>
      </c>
      <c r="S25" s="112">
        <f>入力シート③!D26</f>
        <v>0</v>
      </c>
      <c r="T25" s="114">
        <v>0</v>
      </c>
      <c r="U25" s="114">
        <v>2</v>
      </c>
      <c r="V25" s="112">
        <f>入力シート③!$B$1</f>
        <v>0</v>
      </c>
    </row>
    <row r="26" spans="1:22" s="112" customFormat="1" ht="12.95" customHeight="1">
      <c r="A26" s="112">
        <f>入力シート③!C27</f>
        <v>0</v>
      </c>
      <c r="B26" s="112" t="str">
        <f t="shared" si="0"/>
        <v>0</v>
      </c>
      <c r="C26" s="112" t="str">
        <f>IFERROR(VLOOKUP(入力シート③!$B$1,所属!$B$2:$C$56,2,FALSE),"0")</f>
        <v>0</v>
      </c>
      <c r="D26" s="210"/>
      <c r="E26" s="210"/>
      <c r="F26" s="112" t="str">
        <f>入力シート③!$A27</f>
        <v/>
      </c>
      <c r="G26" s="112">
        <f>入力シート③!B27</f>
        <v>0</v>
      </c>
      <c r="H26" s="113" t="str">
        <f>IFERROR(VLOOKUP(G26,男子登録②!$P$2:$V$101,4,FALSE),"0")</f>
        <v>0</v>
      </c>
      <c r="I26" s="112">
        <f t="shared" si="2"/>
        <v>0</v>
      </c>
      <c r="J26" s="113" t="str">
        <f>IFERROR(VLOOKUP(G26,男子登録②!$P$2:$V$101,5,FALSE),"0")</f>
        <v>0</v>
      </c>
      <c r="K26" s="113" t="str">
        <f>IFERROR(VLOOKUP(G26,男子登録②!$P$2:$V$101,7,FALSE),"0")</f>
        <v>0</v>
      </c>
      <c r="L26" s="112">
        <v>1</v>
      </c>
      <c r="M26" s="112" t="str">
        <f>IFERROR(VLOOKUP(G26,男子登録②!$P$2:$V$101,3,FALSE),"0")</f>
        <v>0</v>
      </c>
      <c r="N26" s="112" t="str">
        <f>IFERROR(VLOOKUP(G26,男子登録②!$P$2:$V$101,6,FALSE),"0")</f>
        <v>0</v>
      </c>
      <c r="O26" s="210"/>
      <c r="P26" s="114" t="s">
        <v>266</v>
      </c>
      <c r="Q26" s="210"/>
      <c r="R26" s="112" t="str">
        <f>IFERROR(VLOOKUP(A26,種目!$C$2:$D$29,2,FALSE),"0")</f>
        <v>0</v>
      </c>
      <c r="S26" s="112">
        <f>入力シート③!D27</f>
        <v>0</v>
      </c>
      <c r="T26" s="114">
        <v>0</v>
      </c>
      <c r="U26" s="114">
        <v>2</v>
      </c>
      <c r="V26" s="112">
        <f>入力シート③!$B$1</f>
        <v>0</v>
      </c>
    </row>
    <row r="27" spans="1:22" s="112" customFormat="1" ht="12.95" customHeight="1">
      <c r="A27" s="112">
        <f>入力シート③!C28</f>
        <v>0</v>
      </c>
      <c r="B27" s="112" t="str">
        <f t="shared" si="0"/>
        <v>0</v>
      </c>
      <c r="C27" s="112" t="str">
        <f>IFERROR(VLOOKUP(入力シート③!$B$1,所属!$B$2:$C$56,2,FALSE),"0")</f>
        <v>0</v>
      </c>
      <c r="D27" s="210"/>
      <c r="E27" s="210"/>
      <c r="F27" s="112" t="str">
        <f>入力シート③!$A28</f>
        <v/>
      </c>
      <c r="G27" s="112">
        <f>入力シート③!B28</f>
        <v>0</v>
      </c>
      <c r="H27" s="113" t="str">
        <f>IFERROR(VLOOKUP(G27,男子登録②!$P$2:$V$101,4,FALSE),"0")</f>
        <v>0</v>
      </c>
      <c r="I27" s="112">
        <f t="shared" si="2"/>
        <v>0</v>
      </c>
      <c r="J27" s="113" t="str">
        <f>IFERROR(VLOOKUP(G27,男子登録②!$P$2:$V$101,5,FALSE),"0")</f>
        <v>0</v>
      </c>
      <c r="K27" s="113" t="str">
        <f>IFERROR(VLOOKUP(G27,男子登録②!$P$2:$V$101,7,FALSE),"0")</f>
        <v>0</v>
      </c>
      <c r="L27" s="112">
        <v>1</v>
      </c>
      <c r="M27" s="112" t="str">
        <f>IFERROR(VLOOKUP(G27,男子登録②!$P$2:$V$101,3,FALSE),"0")</f>
        <v>0</v>
      </c>
      <c r="N27" s="112" t="str">
        <f>IFERROR(VLOOKUP(G27,男子登録②!$P$2:$V$101,6,FALSE),"0")</f>
        <v>0</v>
      </c>
      <c r="O27" s="210"/>
      <c r="P27" s="114" t="s">
        <v>266</v>
      </c>
      <c r="Q27" s="210"/>
      <c r="R27" s="112" t="str">
        <f>IFERROR(VLOOKUP(A27,種目!$C$2:$D$29,2,FALSE),"0")</f>
        <v>0</v>
      </c>
      <c r="S27" s="112">
        <f>入力シート③!D28</f>
        <v>0</v>
      </c>
      <c r="T27" s="114">
        <v>0</v>
      </c>
      <c r="U27" s="114">
        <v>2</v>
      </c>
      <c r="V27" s="112">
        <f>入力シート③!$B$1</f>
        <v>0</v>
      </c>
    </row>
    <row r="28" spans="1:22" s="112" customFormat="1" ht="12.95" customHeight="1">
      <c r="A28" s="112">
        <f>入力シート③!C29</f>
        <v>0</v>
      </c>
      <c r="B28" s="112" t="str">
        <f t="shared" si="0"/>
        <v>0</v>
      </c>
      <c r="C28" s="112" t="str">
        <f>IFERROR(VLOOKUP(入力シート③!$B$1,所属!$B$2:$C$56,2,FALSE),"0")</f>
        <v>0</v>
      </c>
      <c r="D28" s="210"/>
      <c r="E28" s="210"/>
      <c r="F28" s="112" t="str">
        <f>入力シート③!$A29</f>
        <v/>
      </c>
      <c r="G28" s="112">
        <f>入力シート③!B29</f>
        <v>0</v>
      </c>
      <c r="H28" s="113" t="str">
        <f>IFERROR(VLOOKUP(G28,男子登録②!$P$2:$V$101,4,FALSE),"0")</f>
        <v>0</v>
      </c>
      <c r="I28" s="112">
        <f t="shared" si="2"/>
        <v>0</v>
      </c>
      <c r="J28" s="113" t="str">
        <f>IFERROR(VLOOKUP(G28,男子登録②!$P$2:$V$101,5,FALSE),"0")</f>
        <v>0</v>
      </c>
      <c r="K28" s="113" t="str">
        <f>IFERROR(VLOOKUP(G28,男子登録②!$P$2:$V$101,7,FALSE),"0")</f>
        <v>0</v>
      </c>
      <c r="L28" s="112">
        <v>1</v>
      </c>
      <c r="M28" s="112" t="str">
        <f>IFERROR(VLOOKUP(G28,男子登録②!$P$2:$V$101,3,FALSE),"0")</f>
        <v>0</v>
      </c>
      <c r="N28" s="112" t="str">
        <f>IFERROR(VLOOKUP(G28,男子登録②!$P$2:$V$101,6,FALSE),"0")</f>
        <v>0</v>
      </c>
      <c r="O28" s="210"/>
      <c r="P28" s="114" t="s">
        <v>266</v>
      </c>
      <c r="Q28" s="210"/>
      <c r="R28" s="112" t="str">
        <f>IFERROR(VLOOKUP(A28,種目!$C$2:$D$29,2,FALSE),"0")</f>
        <v>0</v>
      </c>
      <c r="S28" s="112">
        <f>入力シート③!D29</f>
        <v>0</v>
      </c>
      <c r="T28" s="114">
        <v>0</v>
      </c>
      <c r="U28" s="114">
        <v>2</v>
      </c>
      <c r="V28" s="112">
        <f>入力シート③!$B$1</f>
        <v>0</v>
      </c>
    </row>
    <row r="29" spans="1:22" s="112" customFormat="1" ht="12.95" customHeight="1">
      <c r="A29" s="112">
        <f>入力シート③!C30</f>
        <v>0</v>
      </c>
      <c r="B29" s="112" t="str">
        <f t="shared" si="0"/>
        <v>0</v>
      </c>
      <c r="C29" s="112" t="str">
        <f>IFERROR(VLOOKUP(入力シート③!$B$1,所属!$B$2:$C$56,2,FALSE),"0")</f>
        <v>0</v>
      </c>
      <c r="D29" s="210"/>
      <c r="E29" s="210"/>
      <c r="F29" s="112" t="str">
        <f>入力シート③!$A30</f>
        <v/>
      </c>
      <c r="G29" s="112">
        <f>入力シート③!B30</f>
        <v>0</v>
      </c>
      <c r="H29" s="113" t="str">
        <f>IFERROR(VLOOKUP(G29,男子登録②!$P$2:$V$101,4,FALSE),"0")</f>
        <v>0</v>
      </c>
      <c r="I29" s="112">
        <f t="shared" si="2"/>
        <v>0</v>
      </c>
      <c r="J29" s="113" t="str">
        <f>IFERROR(VLOOKUP(G29,男子登録②!$P$2:$V$101,5,FALSE),"0")</f>
        <v>0</v>
      </c>
      <c r="K29" s="113" t="str">
        <f>IFERROR(VLOOKUP(G29,男子登録②!$P$2:$V$101,7,FALSE),"0")</f>
        <v>0</v>
      </c>
      <c r="L29" s="112">
        <v>1</v>
      </c>
      <c r="M29" s="112" t="str">
        <f>IFERROR(VLOOKUP(G29,男子登録②!$P$2:$V$101,3,FALSE),"0")</f>
        <v>0</v>
      </c>
      <c r="N29" s="112" t="str">
        <f>IFERROR(VLOOKUP(G29,男子登録②!$P$2:$V$101,6,FALSE),"0")</f>
        <v>0</v>
      </c>
      <c r="O29" s="210"/>
      <c r="P29" s="114" t="s">
        <v>266</v>
      </c>
      <c r="Q29" s="210"/>
      <c r="R29" s="112" t="str">
        <f>IFERROR(VLOOKUP(A29,種目!$C$2:$D$29,2,FALSE),"0")</f>
        <v>0</v>
      </c>
      <c r="S29" s="112">
        <f>入力シート③!D30</f>
        <v>0</v>
      </c>
      <c r="T29" s="114">
        <v>0</v>
      </c>
      <c r="U29" s="114">
        <v>2</v>
      </c>
      <c r="V29" s="112">
        <f>入力シート③!$B$1</f>
        <v>0</v>
      </c>
    </row>
    <row r="30" spans="1:22" s="112" customFormat="1" ht="12.95" customHeight="1">
      <c r="A30" s="112">
        <f>入力シート③!C31</f>
        <v>0</v>
      </c>
      <c r="B30" s="112" t="str">
        <f t="shared" si="0"/>
        <v>0</v>
      </c>
      <c r="C30" s="112" t="str">
        <f>IFERROR(VLOOKUP(入力シート③!$B$1,所属!$B$2:$C$56,2,FALSE),"0")</f>
        <v>0</v>
      </c>
      <c r="D30" s="210"/>
      <c r="E30" s="210"/>
      <c r="F30" s="112" t="str">
        <f>入力シート③!$A31</f>
        <v/>
      </c>
      <c r="G30" s="112">
        <f>入力シート③!B31</f>
        <v>0</v>
      </c>
      <c r="H30" s="113" t="str">
        <f>IFERROR(VLOOKUP(G30,男子登録②!$P$2:$V$101,4,FALSE),"0")</f>
        <v>0</v>
      </c>
      <c r="I30" s="112">
        <f t="shared" si="2"/>
        <v>0</v>
      </c>
      <c r="J30" s="113" t="str">
        <f>IFERROR(VLOOKUP(G30,男子登録②!$P$2:$V$101,5,FALSE),"0")</f>
        <v>0</v>
      </c>
      <c r="K30" s="113" t="str">
        <f>IFERROR(VLOOKUP(G30,男子登録②!$P$2:$V$101,7,FALSE),"0")</f>
        <v>0</v>
      </c>
      <c r="L30" s="112">
        <v>1</v>
      </c>
      <c r="M30" s="112" t="str">
        <f>IFERROR(VLOOKUP(G30,男子登録②!$P$2:$V$101,3,FALSE),"0")</f>
        <v>0</v>
      </c>
      <c r="N30" s="112" t="str">
        <f>IFERROR(VLOOKUP(G30,男子登録②!$P$2:$V$101,6,FALSE),"0")</f>
        <v>0</v>
      </c>
      <c r="O30" s="210"/>
      <c r="P30" s="114" t="s">
        <v>266</v>
      </c>
      <c r="Q30" s="210"/>
      <c r="R30" s="112" t="str">
        <f>IFERROR(VLOOKUP(A30,種目!$C$2:$D$29,2,FALSE),"0")</f>
        <v>0</v>
      </c>
      <c r="S30" s="112">
        <f>入力シート③!D31</f>
        <v>0</v>
      </c>
      <c r="T30" s="114">
        <v>0</v>
      </c>
      <c r="U30" s="114">
        <v>2</v>
      </c>
      <c r="V30" s="112">
        <f>入力シート③!$B$1</f>
        <v>0</v>
      </c>
    </row>
    <row r="31" spans="1:22" s="112" customFormat="1" ht="12.95" customHeight="1">
      <c r="A31" s="112">
        <f>入力シート③!C32</f>
        <v>0</v>
      </c>
      <c r="B31" s="112" t="str">
        <f t="shared" si="0"/>
        <v>0</v>
      </c>
      <c r="C31" s="112" t="str">
        <f>IFERROR(VLOOKUP(入力シート③!$B$1,所属!$B$2:$C$56,2,FALSE),"0")</f>
        <v>0</v>
      </c>
      <c r="D31" s="210"/>
      <c r="E31" s="210"/>
      <c r="F31" s="112" t="str">
        <f>入力シート③!$A32</f>
        <v/>
      </c>
      <c r="G31" s="112">
        <f>入力シート③!B32</f>
        <v>0</v>
      </c>
      <c r="H31" s="113" t="str">
        <f>IFERROR(VLOOKUP(G31,男子登録②!$P$2:$V$101,4,FALSE),"0")</f>
        <v>0</v>
      </c>
      <c r="I31" s="112">
        <f t="shared" si="2"/>
        <v>0</v>
      </c>
      <c r="J31" s="113" t="str">
        <f>IFERROR(VLOOKUP(G31,男子登録②!$P$2:$V$101,5,FALSE),"0")</f>
        <v>0</v>
      </c>
      <c r="K31" s="113" t="str">
        <f>IFERROR(VLOOKUP(G31,男子登録②!$P$2:$V$101,7,FALSE),"0")</f>
        <v>0</v>
      </c>
      <c r="L31" s="112">
        <v>1</v>
      </c>
      <c r="M31" s="112" t="str">
        <f>IFERROR(VLOOKUP(G31,男子登録②!$P$2:$V$101,3,FALSE),"0")</f>
        <v>0</v>
      </c>
      <c r="N31" s="112" t="str">
        <f>IFERROR(VLOOKUP(G31,男子登録②!$P$2:$V$101,6,FALSE),"0")</f>
        <v>0</v>
      </c>
      <c r="O31" s="210"/>
      <c r="P31" s="114" t="s">
        <v>266</v>
      </c>
      <c r="Q31" s="210"/>
      <c r="R31" s="112" t="str">
        <f>IFERROR(VLOOKUP(A31,種目!$C$2:$D$29,2,FALSE),"0")</f>
        <v>0</v>
      </c>
      <c r="S31" s="112">
        <f>入力シート③!D32</f>
        <v>0</v>
      </c>
      <c r="T31" s="114">
        <v>0</v>
      </c>
      <c r="U31" s="114">
        <v>2</v>
      </c>
      <c r="V31" s="112">
        <f>入力シート③!$B$1</f>
        <v>0</v>
      </c>
    </row>
    <row r="32" spans="1:22" s="112" customFormat="1" ht="12.95" customHeight="1">
      <c r="A32" s="112">
        <f>入力シート③!C33</f>
        <v>0</v>
      </c>
      <c r="B32" s="112" t="str">
        <f t="shared" si="0"/>
        <v>0</v>
      </c>
      <c r="C32" s="112" t="str">
        <f>IFERROR(VLOOKUP(入力シート③!$B$1,所属!$B$2:$C$56,2,FALSE),"0")</f>
        <v>0</v>
      </c>
      <c r="D32" s="210"/>
      <c r="E32" s="210"/>
      <c r="F32" s="112" t="str">
        <f>入力シート③!$A33</f>
        <v/>
      </c>
      <c r="G32" s="112">
        <f>入力シート③!B33</f>
        <v>0</v>
      </c>
      <c r="H32" s="113" t="str">
        <f>IFERROR(VLOOKUP(G32,男子登録②!$P$2:$V$101,4,FALSE),"0")</f>
        <v>0</v>
      </c>
      <c r="I32" s="112">
        <f t="shared" si="2"/>
        <v>0</v>
      </c>
      <c r="J32" s="113" t="str">
        <f>IFERROR(VLOOKUP(G32,男子登録②!$P$2:$V$101,5,FALSE),"0")</f>
        <v>0</v>
      </c>
      <c r="K32" s="113" t="str">
        <f>IFERROR(VLOOKUP(G32,男子登録②!$P$2:$V$101,7,FALSE),"0")</f>
        <v>0</v>
      </c>
      <c r="L32" s="112">
        <v>1</v>
      </c>
      <c r="M32" s="112" t="str">
        <f>IFERROR(VLOOKUP(G32,男子登録②!$P$2:$V$101,3,FALSE),"0")</f>
        <v>0</v>
      </c>
      <c r="N32" s="112" t="str">
        <f>IFERROR(VLOOKUP(G32,男子登録②!$P$2:$V$101,6,FALSE),"0")</f>
        <v>0</v>
      </c>
      <c r="O32" s="210"/>
      <c r="P32" s="114" t="s">
        <v>266</v>
      </c>
      <c r="Q32" s="210"/>
      <c r="R32" s="112" t="str">
        <f>IFERROR(VLOOKUP(A32,種目!$C$2:$D$29,2,FALSE),"0")</f>
        <v>0</v>
      </c>
      <c r="S32" s="112">
        <f>入力シート③!D33</f>
        <v>0</v>
      </c>
      <c r="T32" s="114">
        <v>0</v>
      </c>
      <c r="U32" s="114">
        <v>2</v>
      </c>
      <c r="V32" s="112">
        <f>入力シート③!$B$1</f>
        <v>0</v>
      </c>
    </row>
    <row r="33" spans="1:22" s="112" customFormat="1" ht="12.95" customHeight="1">
      <c r="A33" s="112">
        <f>入力シート③!C34</f>
        <v>0</v>
      </c>
      <c r="B33" s="112" t="str">
        <f t="shared" si="0"/>
        <v>0</v>
      </c>
      <c r="C33" s="112" t="str">
        <f>IFERROR(VLOOKUP(入力シート③!$B$1,所属!$B$2:$C$56,2,FALSE),"0")</f>
        <v>0</v>
      </c>
      <c r="D33" s="210"/>
      <c r="E33" s="210"/>
      <c r="F33" s="112" t="str">
        <f>入力シート③!$A34</f>
        <v/>
      </c>
      <c r="G33" s="112">
        <f>入力シート③!B34</f>
        <v>0</v>
      </c>
      <c r="H33" s="113" t="str">
        <f>IFERROR(VLOOKUP(G33,男子登録②!$P$2:$V$101,4,FALSE),"0")</f>
        <v>0</v>
      </c>
      <c r="I33" s="112">
        <f t="shared" si="2"/>
        <v>0</v>
      </c>
      <c r="J33" s="113" t="str">
        <f>IFERROR(VLOOKUP(G33,男子登録②!$P$2:$V$101,5,FALSE),"0")</f>
        <v>0</v>
      </c>
      <c r="K33" s="113" t="str">
        <f>IFERROR(VLOOKUP(G33,男子登録②!$P$2:$V$101,7,FALSE),"0")</f>
        <v>0</v>
      </c>
      <c r="L33" s="112">
        <v>1</v>
      </c>
      <c r="M33" s="112" t="str">
        <f>IFERROR(VLOOKUP(G33,男子登録②!$P$2:$V$101,3,FALSE),"0")</f>
        <v>0</v>
      </c>
      <c r="N33" s="112" t="str">
        <f>IFERROR(VLOOKUP(G33,男子登録②!$P$2:$V$101,6,FALSE),"0")</f>
        <v>0</v>
      </c>
      <c r="O33" s="210"/>
      <c r="P33" s="114" t="s">
        <v>266</v>
      </c>
      <c r="Q33" s="210"/>
      <c r="R33" s="112" t="str">
        <f>IFERROR(VLOOKUP(A33,種目!$C$2:$D$29,2,FALSE),"0")</f>
        <v>0</v>
      </c>
      <c r="S33" s="112">
        <f>入力シート③!D34</f>
        <v>0</v>
      </c>
      <c r="T33" s="114">
        <v>0</v>
      </c>
      <c r="U33" s="114">
        <v>2</v>
      </c>
      <c r="V33" s="112">
        <f>入力シート③!$B$1</f>
        <v>0</v>
      </c>
    </row>
    <row r="34" spans="1:22" s="112" customFormat="1" ht="12.95" customHeight="1">
      <c r="A34" s="112">
        <f>入力シート③!C35</f>
        <v>0</v>
      </c>
      <c r="B34" s="112" t="str">
        <f t="shared" si="0"/>
        <v>0</v>
      </c>
      <c r="C34" s="112" t="str">
        <f>IFERROR(VLOOKUP(入力シート③!$B$1,所属!$B$2:$C$56,2,FALSE),"0")</f>
        <v>0</v>
      </c>
      <c r="D34" s="210"/>
      <c r="E34" s="210"/>
      <c r="F34" s="112" t="str">
        <f>入力シート③!$A35</f>
        <v/>
      </c>
      <c r="G34" s="112">
        <f>入力シート③!B35</f>
        <v>0</v>
      </c>
      <c r="H34" s="113" t="str">
        <f>IFERROR(VLOOKUP(G34,男子登録②!$P$2:$V$101,4,FALSE),"0")</f>
        <v>0</v>
      </c>
      <c r="I34" s="112">
        <f t="shared" si="2"/>
        <v>0</v>
      </c>
      <c r="J34" s="113" t="str">
        <f>IFERROR(VLOOKUP(G34,男子登録②!$P$2:$V$101,5,FALSE),"0")</f>
        <v>0</v>
      </c>
      <c r="K34" s="113" t="str">
        <f>IFERROR(VLOOKUP(G34,男子登録②!$P$2:$V$101,7,FALSE),"0")</f>
        <v>0</v>
      </c>
      <c r="L34" s="112">
        <v>1</v>
      </c>
      <c r="M34" s="112" t="str">
        <f>IFERROR(VLOOKUP(G34,男子登録②!$P$2:$V$101,3,FALSE),"0")</f>
        <v>0</v>
      </c>
      <c r="N34" s="112" t="str">
        <f>IFERROR(VLOOKUP(G34,男子登録②!$P$2:$V$101,6,FALSE),"0")</f>
        <v>0</v>
      </c>
      <c r="O34" s="210"/>
      <c r="P34" s="114" t="s">
        <v>266</v>
      </c>
      <c r="Q34" s="210"/>
      <c r="R34" s="112" t="str">
        <f>IFERROR(VLOOKUP(A34,種目!$C$2:$D$29,2,FALSE),"0")</f>
        <v>0</v>
      </c>
      <c r="S34" s="112">
        <f>入力シート③!D35</f>
        <v>0</v>
      </c>
      <c r="T34" s="114">
        <v>0</v>
      </c>
      <c r="U34" s="114">
        <v>2</v>
      </c>
      <c r="V34" s="112">
        <f>入力シート③!$B$1</f>
        <v>0</v>
      </c>
    </row>
    <row r="35" spans="1:22" s="112" customFormat="1" ht="12.95" customHeight="1">
      <c r="A35" s="112">
        <f>入力シート③!C36</f>
        <v>0</v>
      </c>
      <c r="B35" s="112" t="str">
        <f t="shared" si="0"/>
        <v>0</v>
      </c>
      <c r="C35" s="112" t="str">
        <f>IFERROR(VLOOKUP(入力シート③!$B$1,所属!$B$2:$C$56,2,FALSE),"0")</f>
        <v>0</v>
      </c>
      <c r="D35" s="210"/>
      <c r="E35" s="210"/>
      <c r="F35" s="112" t="str">
        <f>入力シート③!$A36</f>
        <v/>
      </c>
      <c r="G35" s="112">
        <f>入力シート③!B36</f>
        <v>0</v>
      </c>
      <c r="H35" s="113" t="str">
        <f>IFERROR(VLOOKUP(G35,男子登録②!$P$2:$V$101,4,FALSE),"0")</f>
        <v>0</v>
      </c>
      <c r="I35" s="112">
        <f t="shared" si="2"/>
        <v>0</v>
      </c>
      <c r="J35" s="113" t="str">
        <f>IFERROR(VLOOKUP(G35,男子登録②!$P$2:$V$101,5,FALSE),"0")</f>
        <v>0</v>
      </c>
      <c r="K35" s="113" t="str">
        <f>IFERROR(VLOOKUP(G35,男子登録②!$P$2:$V$101,7,FALSE),"0")</f>
        <v>0</v>
      </c>
      <c r="L35" s="112">
        <v>1</v>
      </c>
      <c r="M35" s="112" t="str">
        <f>IFERROR(VLOOKUP(G35,男子登録②!$P$2:$V$101,3,FALSE),"0")</f>
        <v>0</v>
      </c>
      <c r="N35" s="112" t="str">
        <f>IFERROR(VLOOKUP(G35,男子登録②!$P$2:$V$101,6,FALSE),"0")</f>
        <v>0</v>
      </c>
      <c r="O35" s="210"/>
      <c r="P35" s="114" t="s">
        <v>266</v>
      </c>
      <c r="Q35" s="210"/>
      <c r="R35" s="112" t="str">
        <f>IFERROR(VLOOKUP(A35,種目!$C$2:$D$29,2,FALSE),"0")</f>
        <v>0</v>
      </c>
      <c r="S35" s="112">
        <f>入力シート③!D36</f>
        <v>0</v>
      </c>
      <c r="T35" s="114">
        <v>0</v>
      </c>
      <c r="U35" s="114">
        <v>2</v>
      </c>
      <c r="V35" s="112">
        <f>入力シート③!$B$1</f>
        <v>0</v>
      </c>
    </row>
    <row r="36" spans="1:22" s="112" customFormat="1" ht="12.95" customHeight="1">
      <c r="A36" s="112">
        <f>入力シート③!C37</f>
        <v>0</v>
      </c>
      <c r="B36" s="112" t="str">
        <f t="shared" si="0"/>
        <v>0</v>
      </c>
      <c r="C36" s="112" t="str">
        <f>IFERROR(VLOOKUP(入力シート③!$B$1,所属!$B$2:$C$56,2,FALSE),"0")</f>
        <v>0</v>
      </c>
      <c r="D36" s="210"/>
      <c r="E36" s="210"/>
      <c r="F36" s="112" t="str">
        <f>入力シート③!$A37</f>
        <v/>
      </c>
      <c r="G36" s="112">
        <f>入力シート③!B37</f>
        <v>0</v>
      </c>
      <c r="H36" s="113" t="str">
        <f>IFERROR(VLOOKUP(G36,男子登録②!$P$2:$V$101,4,FALSE),"0")</f>
        <v>0</v>
      </c>
      <c r="I36" s="112">
        <f t="shared" si="2"/>
        <v>0</v>
      </c>
      <c r="J36" s="113" t="str">
        <f>IFERROR(VLOOKUP(G36,男子登録②!$P$2:$V$101,5,FALSE),"0")</f>
        <v>0</v>
      </c>
      <c r="K36" s="113" t="str">
        <f>IFERROR(VLOOKUP(G36,男子登録②!$P$2:$V$101,7,FALSE),"0")</f>
        <v>0</v>
      </c>
      <c r="L36" s="112">
        <v>1</v>
      </c>
      <c r="M36" s="112" t="str">
        <f>IFERROR(VLOOKUP(G36,男子登録②!$P$2:$V$101,3,FALSE),"0")</f>
        <v>0</v>
      </c>
      <c r="N36" s="112" t="str">
        <f>IFERROR(VLOOKUP(G36,男子登録②!$P$2:$V$101,6,FALSE),"0")</f>
        <v>0</v>
      </c>
      <c r="O36" s="210"/>
      <c r="P36" s="114" t="s">
        <v>266</v>
      </c>
      <c r="Q36" s="210"/>
      <c r="R36" s="112" t="str">
        <f>IFERROR(VLOOKUP(A36,種目!$C$2:$D$29,2,FALSE),"0")</f>
        <v>0</v>
      </c>
      <c r="S36" s="112">
        <f>入力シート③!D37</f>
        <v>0</v>
      </c>
      <c r="T36" s="114">
        <v>0</v>
      </c>
      <c r="U36" s="114">
        <v>2</v>
      </c>
      <c r="V36" s="112">
        <f>入力シート③!$B$1</f>
        <v>0</v>
      </c>
    </row>
    <row r="37" spans="1:22" s="112" customFormat="1" ht="12.95" customHeight="1">
      <c r="A37" s="112">
        <f>入力シート③!C38</f>
        <v>0</v>
      </c>
      <c r="B37" s="112" t="str">
        <f t="shared" si="0"/>
        <v>0</v>
      </c>
      <c r="C37" s="112" t="str">
        <f>IFERROR(VLOOKUP(入力シート③!$B$1,所属!$B$2:$C$56,2,FALSE),"0")</f>
        <v>0</v>
      </c>
      <c r="D37" s="210"/>
      <c r="E37" s="210"/>
      <c r="F37" s="112" t="str">
        <f>入力シート③!$A38</f>
        <v/>
      </c>
      <c r="G37" s="112">
        <f>入力シート③!B38</f>
        <v>0</v>
      </c>
      <c r="H37" s="113" t="str">
        <f>IFERROR(VLOOKUP(G37,男子登録②!$P$2:$V$101,4,FALSE),"0")</f>
        <v>0</v>
      </c>
      <c r="I37" s="112">
        <f t="shared" si="2"/>
        <v>0</v>
      </c>
      <c r="J37" s="113" t="str">
        <f>IFERROR(VLOOKUP(G37,男子登録②!$P$2:$V$101,5,FALSE),"0")</f>
        <v>0</v>
      </c>
      <c r="K37" s="113" t="str">
        <f>IFERROR(VLOOKUP(G37,男子登録②!$P$2:$V$101,7,FALSE),"0")</f>
        <v>0</v>
      </c>
      <c r="L37" s="112">
        <v>1</v>
      </c>
      <c r="M37" s="112" t="str">
        <f>IFERROR(VLOOKUP(G37,男子登録②!$P$2:$V$101,3,FALSE),"0")</f>
        <v>0</v>
      </c>
      <c r="N37" s="112" t="str">
        <f>IFERROR(VLOOKUP(G37,男子登録②!$P$2:$V$101,6,FALSE),"0")</f>
        <v>0</v>
      </c>
      <c r="O37" s="210"/>
      <c r="P37" s="114" t="s">
        <v>266</v>
      </c>
      <c r="Q37" s="210"/>
      <c r="R37" s="112" t="str">
        <f>IFERROR(VLOOKUP(A37,種目!$C$2:$D$29,2,FALSE),"0")</f>
        <v>0</v>
      </c>
      <c r="S37" s="112">
        <f>入力シート③!D38</f>
        <v>0</v>
      </c>
      <c r="T37" s="114">
        <v>0</v>
      </c>
      <c r="U37" s="114">
        <v>2</v>
      </c>
      <c r="V37" s="112">
        <f>入力シート③!$B$1</f>
        <v>0</v>
      </c>
    </row>
    <row r="38" spans="1:22" s="112" customFormat="1" ht="12.95" customHeight="1">
      <c r="A38" s="112">
        <f>入力シート③!C39</f>
        <v>0</v>
      </c>
      <c r="B38" s="112" t="str">
        <f t="shared" si="0"/>
        <v>0</v>
      </c>
      <c r="C38" s="112" t="str">
        <f>IFERROR(VLOOKUP(入力シート③!$B$1,所属!$B$2:$C$56,2,FALSE),"0")</f>
        <v>0</v>
      </c>
      <c r="D38" s="210"/>
      <c r="E38" s="210"/>
      <c r="F38" s="112" t="str">
        <f>入力シート③!$A39</f>
        <v/>
      </c>
      <c r="G38" s="112">
        <f>入力シート③!B39</f>
        <v>0</v>
      </c>
      <c r="H38" s="113" t="str">
        <f>IFERROR(VLOOKUP(G38,男子登録②!$P$2:$V$101,4,FALSE),"0")</f>
        <v>0</v>
      </c>
      <c r="I38" s="112">
        <f t="shared" si="2"/>
        <v>0</v>
      </c>
      <c r="J38" s="113" t="str">
        <f>IFERROR(VLOOKUP(G38,男子登録②!$P$2:$V$101,5,FALSE),"0")</f>
        <v>0</v>
      </c>
      <c r="K38" s="113" t="str">
        <f>IFERROR(VLOOKUP(G38,男子登録②!$P$2:$V$101,7,FALSE),"0")</f>
        <v>0</v>
      </c>
      <c r="L38" s="112">
        <v>1</v>
      </c>
      <c r="M38" s="112" t="str">
        <f>IFERROR(VLOOKUP(G38,男子登録②!$P$2:$V$101,3,FALSE),"0")</f>
        <v>0</v>
      </c>
      <c r="N38" s="112" t="str">
        <f>IFERROR(VLOOKUP(G38,男子登録②!$P$2:$V$101,6,FALSE),"0")</f>
        <v>0</v>
      </c>
      <c r="O38" s="210"/>
      <c r="P38" s="114" t="s">
        <v>266</v>
      </c>
      <c r="Q38" s="210"/>
      <c r="R38" s="112" t="str">
        <f>IFERROR(VLOOKUP(A38,種目!$C$2:$D$29,2,FALSE),"0")</f>
        <v>0</v>
      </c>
      <c r="S38" s="112">
        <f>入力シート③!D39</f>
        <v>0</v>
      </c>
      <c r="T38" s="114">
        <v>0</v>
      </c>
      <c r="U38" s="114">
        <v>2</v>
      </c>
      <c r="V38" s="112">
        <f>入力シート③!$B$1</f>
        <v>0</v>
      </c>
    </row>
    <row r="39" spans="1:22" s="112" customFormat="1" ht="12.95" customHeight="1">
      <c r="A39" s="112">
        <f>入力シート③!C40</f>
        <v>0</v>
      </c>
      <c r="B39" s="112" t="str">
        <f t="shared" si="0"/>
        <v>0</v>
      </c>
      <c r="C39" s="112" t="str">
        <f>IFERROR(VLOOKUP(入力シート③!$B$1,所属!$B$2:$C$56,2,FALSE),"0")</f>
        <v>0</v>
      </c>
      <c r="D39" s="210"/>
      <c r="E39" s="210"/>
      <c r="F39" s="112" t="str">
        <f>入力シート③!$A40</f>
        <v/>
      </c>
      <c r="G39" s="112">
        <f>入力シート③!B40</f>
        <v>0</v>
      </c>
      <c r="H39" s="113" t="str">
        <f>IFERROR(VLOOKUP(G39,男子登録②!$P$2:$V$101,4,FALSE),"0")</f>
        <v>0</v>
      </c>
      <c r="I39" s="112">
        <f t="shared" si="2"/>
        <v>0</v>
      </c>
      <c r="J39" s="113" t="str">
        <f>IFERROR(VLOOKUP(G39,男子登録②!$P$2:$V$101,5,FALSE),"0")</f>
        <v>0</v>
      </c>
      <c r="K39" s="113" t="str">
        <f>IFERROR(VLOOKUP(G39,男子登録②!$P$2:$V$101,7,FALSE),"0")</f>
        <v>0</v>
      </c>
      <c r="L39" s="112">
        <v>1</v>
      </c>
      <c r="M39" s="112" t="str">
        <f>IFERROR(VLOOKUP(G39,男子登録②!$P$2:$V$101,3,FALSE),"0")</f>
        <v>0</v>
      </c>
      <c r="N39" s="112" t="str">
        <f>IFERROR(VLOOKUP(G39,男子登録②!$P$2:$V$101,6,FALSE),"0")</f>
        <v>0</v>
      </c>
      <c r="O39" s="210"/>
      <c r="P39" s="114" t="s">
        <v>266</v>
      </c>
      <c r="Q39" s="210"/>
      <c r="R39" s="112" t="str">
        <f>IFERROR(VLOOKUP(A39,種目!$C$2:$D$29,2,FALSE),"0")</f>
        <v>0</v>
      </c>
      <c r="S39" s="112">
        <f>入力シート③!D40</f>
        <v>0</v>
      </c>
      <c r="T39" s="114">
        <v>0</v>
      </c>
      <c r="U39" s="114">
        <v>2</v>
      </c>
      <c r="V39" s="112">
        <f>入力シート③!$B$1</f>
        <v>0</v>
      </c>
    </row>
    <row r="40" spans="1:22" s="112" customFormat="1" ht="12.95" customHeight="1">
      <c r="A40" s="112">
        <f>入力シート③!C41</f>
        <v>0</v>
      </c>
      <c r="B40" s="112" t="str">
        <f t="shared" si="0"/>
        <v>0</v>
      </c>
      <c r="C40" s="112" t="str">
        <f>IFERROR(VLOOKUP(入力シート③!$B$1,所属!$B$2:$C$56,2,FALSE),"0")</f>
        <v>0</v>
      </c>
      <c r="D40" s="210"/>
      <c r="E40" s="210"/>
      <c r="F40" s="112" t="str">
        <f>入力シート③!$A41</f>
        <v/>
      </c>
      <c r="G40" s="112">
        <f>入力シート③!B41</f>
        <v>0</v>
      </c>
      <c r="H40" s="113" t="str">
        <f>IFERROR(VLOOKUP(G40,男子登録②!$P$2:$V$101,4,FALSE),"0")</f>
        <v>0</v>
      </c>
      <c r="I40" s="112">
        <f t="shared" si="2"/>
        <v>0</v>
      </c>
      <c r="J40" s="113" t="str">
        <f>IFERROR(VLOOKUP(G40,男子登録②!$P$2:$V$101,5,FALSE),"0")</f>
        <v>0</v>
      </c>
      <c r="K40" s="113" t="str">
        <f>IFERROR(VLOOKUP(G40,男子登録②!$P$2:$V$101,7,FALSE),"0")</f>
        <v>0</v>
      </c>
      <c r="L40" s="112">
        <v>1</v>
      </c>
      <c r="M40" s="112" t="str">
        <f>IFERROR(VLOOKUP(G40,男子登録②!$P$2:$V$101,3,FALSE),"0")</f>
        <v>0</v>
      </c>
      <c r="N40" s="112" t="str">
        <f>IFERROR(VLOOKUP(G40,男子登録②!$P$2:$V$101,6,FALSE),"0")</f>
        <v>0</v>
      </c>
      <c r="O40" s="210"/>
      <c r="P40" s="114" t="s">
        <v>266</v>
      </c>
      <c r="Q40" s="210"/>
      <c r="R40" s="112" t="str">
        <f>IFERROR(VLOOKUP(A40,種目!$C$2:$D$29,2,FALSE),"0")</f>
        <v>0</v>
      </c>
      <c r="S40" s="112">
        <f>入力シート③!D41</f>
        <v>0</v>
      </c>
      <c r="T40" s="114">
        <v>0</v>
      </c>
      <c r="U40" s="114">
        <v>2</v>
      </c>
      <c r="V40" s="112">
        <f>入力シート③!$B$1</f>
        <v>0</v>
      </c>
    </row>
    <row r="41" spans="1:22" s="112" customFormat="1" ht="12.95" customHeight="1">
      <c r="A41" s="112">
        <f>入力シート③!C42</f>
        <v>0</v>
      </c>
      <c r="B41" s="112" t="str">
        <f t="shared" si="0"/>
        <v>0</v>
      </c>
      <c r="C41" s="112" t="str">
        <f>IFERROR(VLOOKUP(入力シート③!$B$1,所属!$B$2:$C$56,2,FALSE),"0")</f>
        <v>0</v>
      </c>
      <c r="D41" s="210"/>
      <c r="E41" s="210"/>
      <c r="F41" s="112" t="str">
        <f>入力シート③!$A42</f>
        <v/>
      </c>
      <c r="G41" s="112">
        <f>入力シート③!B42</f>
        <v>0</v>
      </c>
      <c r="H41" s="113" t="str">
        <f>IFERROR(VLOOKUP(G41,男子登録②!$P$2:$V$101,4,FALSE),"0")</f>
        <v>0</v>
      </c>
      <c r="I41" s="112">
        <f t="shared" si="2"/>
        <v>0</v>
      </c>
      <c r="J41" s="113" t="str">
        <f>IFERROR(VLOOKUP(G41,男子登録②!$P$2:$V$101,5,FALSE),"0")</f>
        <v>0</v>
      </c>
      <c r="K41" s="113" t="str">
        <f>IFERROR(VLOOKUP(G41,男子登録②!$P$2:$V$101,7,FALSE),"0")</f>
        <v>0</v>
      </c>
      <c r="L41" s="112">
        <v>1</v>
      </c>
      <c r="M41" s="112" t="str">
        <f>IFERROR(VLOOKUP(G41,男子登録②!$P$2:$V$101,3,FALSE),"0")</f>
        <v>0</v>
      </c>
      <c r="N41" s="112" t="str">
        <f>IFERROR(VLOOKUP(G41,男子登録②!$P$2:$V$101,6,FALSE),"0")</f>
        <v>0</v>
      </c>
      <c r="O41" s="210"/>
      <c r="P41" s="114" t="s">
        <v>266</v>
      </c>
      <c r="Q41" s="210"/>
      <c r="R41" s="112" t="str">
        <f>IFERROR(VLOOKUP(A41,種目!$C$2:$D$29,2,FALSE),"0")</f>
        <v>0</v>
      </c>
      <c r="S41" s="112">
        <f>入力シート③!D42</f>
        <v>0</v>
      </c>
      <c r="T41" s="114">
        <v>0</v>
      </c>
      <c r="U41" s="114">
        <v>2</v>
      </c>
      <c r="V41" s="112">
        <f>入力シート③!$B$1</f>
        <v>0</v>
      </c>
    </row>
    <row r="42" spans="1:22" s="112" customFormat="1" ht="12.95" customHeight="1">
      <c r="A42" s="112">
        <f>入力シート③!C43</f>
        <v>0</v>
      </c>
      <c r="B42" s="112" t="str">
        <f t="shared" si="0"/>
        <v>0</v>
      </c>
      <c r="C42" s="112" t="str">
        <f>IFERROR(VLOOKUP(入力シート③!$B$1,所属!$B$2:$C$56,2,FALSE),"0")</f>
        <v>0</v>
      </c>
      <c r="D42" s="210"/>
      <c r="E42" s="210"/>
      <c r="F42" s="112" t="str">
        <f>入力シート③!$A43</f>
        <v/>
      </c>
      <c r="G42" s="112">
        <f>入力シート③!B43</f>
        <v>0</v>
      </c>
      <c r="H42" s="113" t="str">
        <f>IFERROR(VLOOKUP(G42,男子登録②!$P$2:$V$101,4,FALSE),"0")</f>
        <v>0</v>
      </c>
      <c r="I42" s="112">
        <f t="shared" si="2"/>
        <v>0</v>
      </c>
      <c r="J42" s="113" t="str">
        <f>IFERROR(VLOOKUP(G42,男子登録②!$P$2:$V$101,5,FALSE),"0")</f>
        <v>0</v>
      </c>
      <c r="K42" s="113" t="str">
        <f>IFERROR(VLOOKUP(G42,男子登録②!$P$2:$V$101,7,FALSE),"0")</f>
        <v>0</v>
      </c>
      <c r="L42" s="112">
        <v>1</v>
      </c>
      <c r="M42" s="112" t="str">
        <f>IFERROR(VLOOKUP(G42,男子登録②!$P$2:$V$101,3,FALSE),"0")</f>
        <v>0</v>
      </c>
      <c r="N42" s="112" t="str">
        <f>IFERROR(VLOOKUP(G42,男子登録②!$P$2:$V$101,6,FALSE),"0")</f>
        <v>0</v>
      </c>
      <c r="O42" s="210"/>
      <c r="P42" s="114" t="s">
        <v>266</v>
      </c>
      <c r="Q42" s="210"/>
      <c r="R42" s="112" t="str">
        <f>IFERROR(VLOOKUP(A42,種目!$C$2:$D$29,2,FALSE),"0")</f>
        <v>0</v>
      </c>
      <c r="S42" s="112">
        <f>入力シート③!D43</f>
        <v>0</v>
      </c>
      <c r="T42" s="114">
        <v>0</v>
      </c>
      <c r="U42" s="114">
        <v>2</v>
      </c>
      <c r="V42" s="112">
        <f>入力シート③!$B$1</f>
        <v>0</v>
      </c>
    </row>
    <row r="43" spans="1:22" s="112" customFormat="1" ht="12.95" customHeight="1">
      <c r="A43" s="112">
        <f>入力シート③!C44</f>
        <v>0</v>
      </c>
      <c r="B43" s="112" t="str">
        <f t="shared" si="0"/>
        <v>0</v>
      </c>
      <c r="C43" s="112" t="str">
        <f>IFERROR(VLOOKUP(入力シート③!$B$1,所属!$B$2:$C$56,2,FALSE),"0")</f>
        <v>0</v>
      </c>
      <c r="D43" s="210"/>
      <c r="E43" s="210"/>
      <c r="F43" s="112" t="str">
        <f>入力シート③!$A44</f>
        <v/>
      </c>
      <c r="G43" s="112">
        <f>入力シート③!B44</f>
        <v>0</v>
      </c>
      <c r="H43" s="113" t="str">
        <f>IFERROR(VLOOKUP(G43,男子登録②!$P$2:$V$101,4,FALSE),"0")</f>
        <v>0</v>
      </c>
      <c r="I43" s="112">
        <f t="shared" si="2"/>
        <v>0</v>
      </c>
      <c r="J43" s="113" t="str">
        <f>IFERROR(VLOOKUP(G43,男子登録②!$P$2:$V$101,5,FALSE),"0")</f>
        <v>0</v>
      </c>
      <c r="K43" s="113" t="str">
        <f>IFERROR(VLOOKUP(G43,男子登録②!$P$2:$V$101,7,FALSE),"0")</f>
        <v>0</v>
      </c>
      <c r="L43" s="112">
        <v>1</v>
      </c>
      <c r="M43" s="112" t="str">
        <f>IFERROR(VLOOKUP(G43,男子登録②!$P$2:$V$101,3,FALSE),"0")</f>
        <v>0</v>
      </c>
      <c r="N43" s="112" t="str">
        <f>IFERROR(VLOOKUP(G43,男子登録②!$P$2:$V$101,6,FALSE),"0")</f>
        <v>0</v>
      </c>
      <c r="O43" s="210"/>
      <c r="P43" s="114" t="s">
        <v>266</v>
      </c>
      <c r="Q43" s="210"/>
      <c r="R43" s="112" t="str">
        <f>IFERROR(VLOOKUP(A43,種目!$C$2:$D$29,2,FALSE),"0")</f>
        <v>0</v>
      </c>
      <c r="S43" s="112">
        <f>入力シート③!D44</f>
        <v>0</v>
      </c>
      <c r="T43" s="114">
        <v>0</v>
      </c>
      <c r="U43" s="114">
        <v>2</v>
      </c>
      <c r="V43" s="112">
        <f>入力シート③!$B$1</f>
        <v>0</v>
      </c>
    </row>
    <row r="44" spans="1:22" s="112" customFormat="1" ht="12.95" customHeight="1">
      <c r="A44" s="112">
        <f>入力シート③!C45</f>
        <v>0</v>
      </c>
      <c r="B44" s="112" t="str">
        <f t="shared" si="0"/>
        <v>0</v>
      </c>
      <c r="C44" s="112" t="str">
        <f>IFERROR(VLOOKUP(入力シート③!$B$1,所属!$B$2:$C$56,2,FALSE),"0")</f>
        <v>0</v>
      </c>
      <c r="D44" s="210"/>
      <c r="E44" s="210"/>
      <c r="F44" s="112" t="str">
        <f>入力シート③!$A45</f>
        <v/>
      </c>
      <c r="G44" s="112">
        <f>入力シート③!B45</f>
        <v>0</v>
      </c>
      <c r="H44" s="113" t="str">
        <f>IFERROR(VLOOKUP(G44,男子登録②!$P$2:$V$101,4,FALSE),"0")</f>
        <v>0</v>
      </c>
      <c r="I44" s="112">
        <f t="shared" si="2"/>
        <v>0</v>
      </c>
      <c r="J44" s="113" t="str">
        <f>IFERROR(VLOOKUP(G44,男子登録②!$P$2:$V$101,5,FALSE),"0")</f>
        <v>0</v>
      </c>
      <c r="K44" s="113" t="str">
        <f>IFERROR(VLOOKUP(G44,男子登録②!$P$2:$V$101,7,FALSE),"0")</f>
        <v>0</v>
      </c>
      <c r="L44" s="112">
        <v>1</v>
      </c>
      <c r="M44" s="112" t="str">
        <f>IFERROR(VLOOKUP(G44,男子登録②!$P$2:$V$101,3,FALSE),"0")</f>
        <v>0</v>
      </c>
      <c r="N44" s="112" t="str">
        <f>IFERROR(VLOOKUP(G44,男子登録②!$P$2:$V$101,6,FALSE),"0")</f>
        <v>0</v>
      </c>
      <c r="O44" s="210"/>
      <c r="P44" s="114" t="s">
        <v>266</v>
      </c>
      <c r="Q44" s="210"/>
      <c r="R44" s="112" t="str">
        <f>IFERROR(VLOOKUP(A44,種目!$C$2:$D$29,2,FALSE),"0")</f>
        <v>0</v>
      </c>
      <c r="S44" s="112">
        <f>入力シート③!D45</f>
        <v>0</v>
      </c>
      <c r="T44" s="114">
        <v>0</v>
      </c>
      <c r="U44" s="114">
        <v>2</v>
      </c>
      <c r="V44" s="112">
        <f>入力シート③!$B$1</f>
        <v>0</v>
      </c>
    </row>
    <row r="45" spans="1:22" s="112" customFormat="1" ht="12.95" customHeight="1">
      <c r="A45" s="112">
        <f>入力シート③!C46</f>
        <v>0</v>
      </c>
      <c r="B45" s="112" t="str">
        <f t="shared" si="0"/>
        <v>0</v>
      </c>
      <c r="C45" s="112" t="str">
        <f>IFERROR(VLOOKUP(入力シート③!$B$1,所属!$B$2:$C$56,2,FALSE),"0")</f>
        <v>0</v>
      </c>
      <c r="D45" s="210"/>
      <c r="E45" s="210"/>
      <c r="F45" s="112" t="str">
        <f>入力シート③!$A46</f>
        <v/>
      </c>
      <c r="G45" s="112">
        <f>入力シート③!B46</f>
        <v>0</v>
      </c>
      <c r="H45" s="113" t="str">
        <f>IFERROR(VLOOKUP(G45,男子登録②!$P$2:$V$101,4,FALSE),"0")</f>
        <v>0</v>
      </c>
      <c r="I45" s="112">
        <f t="shared" si="2"/>
        <v>0</v>
      </c>
      <c r="J45" s="113" t="str">
        <f>IFERROR(VLOOKUP(G45,男子登録②!$P$2:$V$101,5,FALSE),"0")</f>
        <v>0</v>
      </c>
      <c r="K45" s="113" t="str">
        <f>IFERROR(VLOOKUP(G45,男子登録②!$P$2:$V$101,7,FALSE),"0")</f>
        <v>0</v>
      </c>
      <c r="L45" s="112">
        <v>1</v>
      </c>
      <c r="M45" s="112" t="str">
        <f>IFERROR(VLOOKUP(G45,男子登録②!$P$2:$V$101,3,FALSE),"0")</f>
        <v>0</v>
      </c>
      <c r="N45" s="112" t="str">
        <f>IFERROR(VLOOKUP(G45,男子登録②!$P$2:$V$101,6,FALSE),"0")</f>
        <v>0</v>
      </c>
      <c r="O45" s="210"/>
      <c r="P45" s="114" t="s">
        <v>266</v>
      </c>
      <c r="Q45" s="210"/>
      <c r="R45" s="112" t="str">
        <f>IFERROR(VLOOKUP(A45,種目!$C$2:$D$29,2,FALSE),"0")</f>
        <v>0</v>
      </c>
      <c r="S45" s="112">
        <f>入力シート③!D46</f>
        <v>0</v>
      </c>
      <c r="T45" s="114">
        <v>0</v>
      </c>
      <c r="U45" s="114">
        <v>2</v>
      </c>
      <c r="V45" s="112">
        <f>入力シート③!$B$1</f>
        <v>0</v>
      </c>
    </row>
    <row r="46" spans="1:22" s="112" customFormat="1" ht="12.95" customHeight="1">
      <c r="A46" s="112">
        <f>入力シート③!C47</f>
        <v>0</v>
      </c>
      <c r="B46" s="112" t="str">
        <f t="shared" si="0"/>
        <v>0</v>
      </c>
      <c r="C46" s="112" t="str">
        <f>IFERROR(VLOOKUP(入力シート③!$B$1,所属!$B$2:$C$56,2,FALSE),"0")</f>
        <v>0</v>
      </c>
      <c r="D46" s="210"/>
      <c r="E46" s="210"/>
      <c r="F46" s="112" t="str">
        <f>入力シート③!$A47</f>
        <v/>
      </c>
      <c r="G46" s="112">
        <f>入力シート③!B47</f>
        <v>0</v>
      </c>
      <c r="H46" s="113" t="str">
        <f>IFERROR(VLOOKUP(G46,男子登録②!$P$2:$V$101,4,FALSE),"0")</f>
        <v>0</v>
      </c>
      <c r="I46" s="112">
        <f t="shared" si="2"/>
        <v>0</v>
      </c>
      <c r="J46" s="113" t="str">
        <f>IFERROR(VLOOKUP(G46,男子登録②!$P$2:$V$101,5,FALSE),"0")</f>
        <v>0</v>
      </c>
      <c r="K46" s="113" t="str">
        <f>IFERROR(VLOOKUP(G46,男子登録②!$P$2:$V$101,7,FALSE),"0")</f>
        <v>0</v>
      </c>
      <c r="L46" s="112">
        <v>1</v>
      </c>
      <c r="M46" s="112" t="str">
        <f>IFERROR(VLOOKUP(G46,男子登録②!$P$2:$V$101,3,FALSE),"0")</f>
        <v>0</v>
      </c>
      <c r="N46" s="112" t="str">
        <f>IFERROR(VLOOKUP(G46,男子登録②!$P$2:$V$101,6,FALSE),"0")</f>
        <v>0</v>
      </c>
      <c r="O46" s="210"/>
      <c r="P46" s="114" t="s">
        <v>266</v>
      </c>
      <c r="Q46" s="210"/>
      <c r="R46" s="112" t="str">
        <f>IFERROR(VLOOKUP(A46,種目!$C$2:$D$29,2,FALSE),"0")</f>
        <v>0</v>
      </c>
      <c r="S46" s="112">
        <f>入力シート③!D47</f>
        <v>0</v>
      </c>
      <c r="T46" s="114">
        <v>0</v>
      </c>
      <c r="U46" s="114">
        <v>2</v>
      </c>
      <c r="V46" s="112">
        <f>入力シート③!$B$1</f>
        <v>0</v>
      </c>
    </row>
    <row r="47" spans="1:22" s="112" customFormat="1" ht="12.95" customHeight="1">
      <c r="A47" s="112">
        <f>入力シート③!C48</f>
        <v>0</v>
      </c>
      <c r="B47" s="112" t="str">
        <f t="shared" si="0"/>
        <v>0</v>
      </c>
      <c r="C47" s="112" t="str">
        <f>IFERROR(VLOOKUP(入力シート③!$B$1,所属!$B$2:$C$56,2,FALSE),"0")</f>
        <v>0</v>
      </c>
      <c r="D47" s="210"/>
      <c r="E47" s="210"/>
      <c r="F47" s="112" t="str">
        <f>入力シート③!$A48</f>
        <v/>
      </c>
      <c r="G47" s="112">
        <f>入力シート③!B48</f>
        <v>0</v>
      </c>
      <c r="H47" s="113" t="str">
        <f>IFERROR(VLOOKUP(G47,男子登録②!$P$2:$V$101,4,FALSE),"0")</f>
        <v>0</v>
      </c>
      <c r="I47" s="112">
        <f t="shared" si="2"/>
        <v>0</v>
      </c>
      <c r="J47" s="113" t="str">
        <f>IFERROR(VLOOKUP(G47,男子登録②!$P$2:$V$101,5,FALSE),"0")</f>
        <v>0</v>
      </c>
      <c r="K47" s="113" t="str">
        <f>IFERROR(VLOOKUP(G47,男子登録②!$P$2:$V$101,7,FALSE),"0")</f>
        <v>0</v>
      </c>
      <c r="L47" s="112">
        <v>1</v>
      </c>
      <c r="M47" s="112" t="str">
        <f>IFERROR(VLOOKUP(G47,男子登録②!$P$2:$V$101,3,FALSE),"0")</f>
        <v>0</v>
      </c>
      <c r="N47" s="112" t="str">
        <f>IFERROR(VLOOKUP(G47,男子登録②!$P$2:$V$101,6,FALSE),"0")</f>
        <v>0</v>
      </c>
      <c r="O47" s="210"/>
      <c r="P47" s="114" t="s">
        <v>266</v>
      </c>
      <c r="Q47" s="210"/>
      <c r="R47" s="112" t="str">
        <f>IFERROR(VLOOKUP(A47,種目!$C$2:$D$29,2,FALSE),"0")</f>
        <v>0</v>
      </c>
      <c r="S47" s="112">
        <f>入力シート③!D48</f>
        <v>0</v>
      </c>
      <c r="T47" s="114">
        <v>0</v>
      </c>
      <c r="U47" s="114">
        <v>2</v>
      </c>
      <c r="V47" s="112">
        <f>入力シート③!$B$1</f>
        <v>0</v>
      </c>
    </row>
    <row r="48" spans="1:22" s="112" customFormat="1" ht="12.95" customHeight="1">
      <c r="A48" s="112">
        <f>入力シート③!C49</f>
        <v>0</v>
      </c>
      <c r="B48" s="112" t="str">
        <f t="shared" si="0"/>
        <v>0</v>
      </c>
      <c r="C48" s="112" t="str">
        <f>IFERROR(VLOOKUP(入力シート③!$B$1,所属!$B$2:$C$56,2,FALSE),"0")</f>
        <v>0</v>
      </c>
      <c r="D48" s="210"/>
      <c r="E48" s="210"/>
      <c r="F48" s="112" t="str">
        <f>入力シート③!$A49</f>
        <v/>
      </c>
      <c r="G48" s="112">
        <f>入力シート③!B49</f>
        <v>0</v>
      </c>
      <c r="H48" s="113" t="str">
        <f>IFERROR(VLOOKUP(G48,男子登録②!$P$2:$V$101,4,FALSE),"0")</f>
        <v>0</v>
      </c>
      <c r="I48" s="112">
        <f t="shared" si="2"/>
        <v>0</v>
      </c>
      <c r="J48" s="113" t="str">
        <f>IFERROR(VLOOKUP(G48,男子登録②!$P$2:$V$101,5,FALSE),"0")</f>
        <v>0</v>
      </c>
      <c r="K48" s="113" t="str">
        <f>IFERROR(VLOOKUP(G48,男子登録②!$P$2:$V$101,7,FALSE),"0")</f>
        <v>0</v>
      </c>
      <c r="L48" s="112">
        <v>1</v>
      </c>
      <c r="M48" s="112" t="str">
        <f>IFERROR(VLOOKUP(G48,男子登録②!$P$2:$V$101,3,FALSE),"0")</f>
        <v>0</v>
      </c>
      <c r="N48" s="112" t="str">
        <f>IFERROR(VLOOKUP(G48,男子登録②!$P$2:$V$101,6,FALSE),"0")</f>
        <v>0</v>
      </c>
      <c r="O48" s="210"/>
      <c r="P48" s="114" t="s">
        <v>266</v>
      </c>
      <c r="Q48" s="210"/>
      <c r="R48" s="112" t="str">
        <f>IFERROR(VLOOKUP(A48,種目!$C$2:$D$29,2,FALSE),"0")</f>
        <v>0</v>
      </c>
      <c r="S48" s="112">
        <f>入力シート③!D49</f>
        <v>0</v>
      </c>
      <c r="T48" s="114">
        <v>0</v>
      </c>
      <c r="U48" s="114">
        <v>2</v>
      </c>
      <c r="V48" s="112">
        <f>入力シート③!$B$1</f>
        <v>0</v>
      </c>
    </row>
    <row r="49" spans="1:22" s="112" customFormat="1" ht="12.95" customHeight="1">
      <c r="A49" s="112">
        <f>入力シート③!C50</f>
        <v>0</v>
      </c>
      <c r="B49" s="112" t="str">
        <f t="shared" si="0"/>
        <v>0</v>
      </c>
      <c r="C49" s="112" t="str">
        <f>IFERROR(VLOOKUP(入力シート③!$B$1,所属!$B$2:$C$56,2,FALSE),"0")</f>
        <v>0</v>
      </c>
      <c r="D49" s="210"/>
      <c r="E49" s="210"/>
      <c r="F49" s="112" t="str">
        <f>入力シート③!$A50</f>
        <v/>
      </c>
      <c r="G49" s="112">
        <f>入力シート③!B50</f>
        <v>0</v>
      </c>
      <c r="H49" s="113" t="str">
        <f>IFERROR(VLOOKUP(G49,男子登録②!$P$2:$V$101,4,FALSE),"0")</f>
        <v>0</v>
      </c>
      <c r="I49" s="112">
        <f t="shared" si="2"/>
        <v>0</v>
      </c>
      <c r="J49" s="113" t="str">
        <f>IFERROR(VLOOKUP(G49,男子登録②!$P$2:$V$101,5,FALSE),"0")</f>
        <v>0</v>
      </c>
      <c r="K49" s="113" t="str">
        <f>IFERROR(VLOOKUP(G49,男子登録②!$P$2:$V$101,7,FALSE),"0")</f>
        <v>0</v>
      </c>
      <c r="L49" s="112">
        <v>1</v>
      </c>
      <c r="M49" s="112" t="str">
        <f>IFERROR(VLOOKUP(G49,男子登録②!$P$2:$V$101,3,FALSE),"0")</f>
        <v>0</v>
      </c>
      <c r="N49" s="112" t="str">
        <f>IFERROR(VLOOKUP(G49,男子登録②!$P$2:$V$101,6,FALSE),"0")</f>
        <v>0</v>
      </c>
      <c r="O49" s="210"/>
      <c r="P49" s="114" t="s">
        <v>266</v>
      </c>
      <c r="Q49" s="210"/>
      <c r="R49" s="112" t="str">
        <f>IFERROR(VLOOKUP(A49,種目!$C$2:$D$29,2,FALSE),"0")</f>
        <v>0</v>
      </c>
      <c r="S49" s="112">
        <f>入力シート③!D50</f>
        <v>0</v>
      </c>
      <c r="T49" s="114">
        <v>0</v>
      </c>
      <c r="U49" s="114">
        <v>2</v>
      </c>
      <c r="V49" s="112">
        <f>入力シート③!$B$1</f>
        <v>0</v>
      </c>
    </row>
    <row r="50" spans="1:22" s="112" customFormat="1" ht="12.95" customHeight="1">
      <c r="A50" s="112">
        <f>入力シート③!C51</f>
        <v>0</v>
      </c>
      <c r="B50" s="112" t="str">
        <f t="shared" si="0"/>
        <v>0</v>
      </c>
      <c r="C50" s="112" t="str">
        <f>IFERROR(VLOOKUP(入力シート③!$B$1,所属!$B$2:$C$56,2,FALSE),"0")</f>
        <v>0</v>
      </c>
      <c r="D50" s="210"/>
      <c r="E50" s="210"/>
      <c r="F50" s="112" t="str">
        <f>入力シート③!$A51</f>
        <v/>
      </c>
      <c r="G50" s="112">
        <f>入力シート③!B51</f>
        <v>0</v>
      </c>
      <c r="H50" s="113" t="str">
        <f>IFERROR(VLOOKUP(G50,男子登録②!$P$2:$V$101,4,FALSE),"0")</f>
        <v>0</v>
      </c>
      <c r="I50" s="112">
        <f t="shared" si="2"/>
        <v>0</v>
      </c>
      <c r="J50" s="113" t="str">
        <f>IFERROR(VLOOKUP(G50,男子登録②!$P$2:$V$101,5,FALSE),"0")</f>
        <v>0</v>
      </c>
      <c r="K50" s="113" t="str">
        <f>IFERROR(VLOOKUP(G50,男子登録②!$P$2:$V$101,7,FALSE),"0")</f>
        <v>0</v>
      </c>
      <c r="L50" s="112">
        <v>1</v>
      </c>
      <c r="M50" s="112" t="str">
        <f>IFERROR(VLOOKUP(G50,男子登録②!$P$2:$V$101,3,FALSE),"0")</f>
        <v>0</v>
      </c>
      <c r="N50" s="112" t="str">
        <f>IFERROR(VLOOKUP(G50,男子登録②!$P$2:$V$101,6,FALSE),"0")</f>
        <v>0</v>
      </c>
      <c r="O50" s="210"/>
      <c r="P50" s="114" t="s">
        <v>266</v>
      </c>
      <c r="Q50" s="210"/>
      <c r="R50" s="112" t="str">
        <f>IFERROR(VLOOKUP(A50,種目!$C$2:$D$29,2,FALSE),"0")</f>
        <v>0</v>
      </c>
      <c r="S50" s="112">
        <f>入力シート③!D51</f>
        <v>0</v>
      </c>
      <c r="T50" s="114">
        <v>0</v>
      </c>
      <c r="U50" s="114">
        <v>2</v>
      </c>
      <c r="V50" s="112">
        <f>入力シート③!$B$1</f>
        <v>0</v>
      </c>
    </row>
    <row r="51" spans="1:22" s="112" customFormat="1" ht="12.95" customHeight="1">
      <c r="A51" s="112">
        <f>入力シート③!C52</f>
        <v>0</v>
      </c>
      <c r="B51" s="112" t="str">
        <f t="shared" si="0"/>
        <v>0</v>
      </c>
      <c r="C51" s="112" t="str">
        <f>IFERROR(VLOOKUP(入力シート③!$B$1,所属!$B$2:$C$56,2,FALSE),"0")</f>
        <v>0</v>
      </c>
      <c r="D51" s="210"/>
      <c r="E51" s="210"/>
      <c r="F51" s="112" t="str">
        <f>入力シート③!$A52</f>
        <v/>
      </c>
      <c r="G51" s="112">
        <f>入力シート③!B52</f>
        <v>0</v>
      </c>
      <c r="H51" s="113" t="str">
        <f>IFERROR(VLOOKUP(G51,男子登録②!$P$2:$V$101,4,FALSE),"0")</f>
        <v>0</v>
      </c>
      <c r="I51" s="112">
        <f t="shared" si="2"/>
        <v>0</v>
      </c>
      <c r="J51" s="113" t="str">
        <f>IFERROR(VLOOKUP(G51,男子登録②!$P$2:$V$101,5,FALSE),"0")</f>
        <v>0</v>
      </c>
      <c r="K51" s="113" t="str">
        <f>IFERROR(VLOOKUP(G51,男子登録②!$P$2:$V$101,7,FALSE),"0")</f>
        <v>0</v>
      </c>
      <c r="L51" s="112">
        <v>1</v>
      </c>
      <c r="M51" s="112" t="str">
        <f>IFERROR(VLOOKUP(G51,男子登録②!$P$2:$V$101,3,FALSE),"0")</f>
        <v>0</v>
      </c>
      <c r="N51" s="112" t="str">
        <f>IFERROR(VLOOKUP(G51,男子登録②!$P$2:$V$101,6,FALSE),"0")</f>
        <v>0</v>
      </c>
      <c r="O51" s="210"/>
      <c r="P51" s="114" t="s">
        <v>266</v>
      </c>
      <c r="Q51" s="210"/>
      <c r="R51" s="112" t="str">
        <f>IFERROR(VLOOKUP(A51,種目!$C$2:$D$29,2,FALSE),"0")</f>
        <v>0</v>
      </c>
      <c r="S51" s="112">
        <f>入力シート③!D52</f>
        <v>0</v>
      </c>
      <c r="T51" s="114">
        <v>0</v>
      </c>
      <c r="U51" s="114">
        <v>2</v>
      </c>
      <c r="V51" s="112">
        <f>入力シート③!$B$1</f>
        <v>0</v>
      </c>
    </row>
    <row r="52" spans="1:22" s="112" customFormat="1" ht="12.95" customHeight="1">
      <c r="A52" s="112">
        <f>入力シート③!C53</f>
        <v>0</v>
      </c>
      <c r="B52" s="112" t="str">
        <f t="shared" si="0"/>
        <v>0</v>
      </c>
      <c r="C52" s="112" t="str">
        <f>IFERROR(VLOOKUP(入力シート③!$B$1,所属!$B$2:$C$56,2,FALSE),"0")</f>
        <v>0</v>
      </c>
      <c r="D52" s="210"/>
      <c r="E52" s="210"/>
      <c r="F52" s="112" t="str">
        <f>入力シート③!$A53</f>
        <v/>
      </c>
      <c r="G52" s="112">
        <f>入力シート③!B53</f>
        <v>0</v>
      </c>
      <c r="H52" s="113" t="str">
        <f>IFERROR(VLOOKUP(G52,男子登録②!$P$2:$V$101,4,FALSE),"0")</f>
        <v>0</v>
      </c>
      <c r="I52" s="112">
        <f t="shared" si="2"/>
        <v>0</v>
      </c>
      <c r="J52" s="113" t="str">
        <f>IFERROR(VLOOKUP(G52,男子登録②!$P$2:$V$101,5,FALSE),"0")</f>
        <v>0</v>
      </c>
      <c r="K52" s="113" t="str">
        <f>IFERROR(VLOOKUP(G52,男子登録②!$P$2:$V$101,7,FALSE),"0")</f>
        <v>0</v>
      </c>
      <c r="L52" s="112">
        <v>1</v>
      </c>
      <c r="M52" s="112" t="str">
        <f>IFERROR(VLOOKUP(G52,男子登録②!$P$2:$V$101,3,FALSE),"0")</f>
        <v>0</v>
      </c>
      <c r="N52" s="112" t="str">
        <f>IFERROR(VLOOKUP(G52,男子登録②!$P$2:$V$101,6,FALSE),"0")</f>
        <v>0</v>
      </c>
      <c r="O52" s="210"/>
      <c r="P52" s="114" t="s">
        <v>266</v>
      </c>
      <c r="Q52" s="210"/>
      <c r="R52" s="112" t="str">
        <f>IFERROR(VLOOKUP(A52,種目!$C$2:$D$29,2,FALSE),"0")</f>
        <v>0</v>
      </c>
      <c r="S52" s="112">
        <f>入力シート③!D53</f>
        <v>0</v>
      </c>
      <c r="T52" s="114">
        <v>0</v>
      </c>
      <c r="U52" s="114">
        <v>2</v>
      </c>
      <c r="V52" s="112">
        <f>入力シート③!$B$1</f>
        <v>0</v>
      </c>
    </row>
    <row r="53" spans="1:22" s="112" customFormat="1" ht="12.95" customHeight="1">
      <c r="A53" s="112">
        <f>入力シート③!C54</f>
        <v>0</v>
      </c>
      <c r="B53" s="112" t="str">
        <f t="shared" si="0"/>
        <v>0</v>
      </c>
      <c r="C53" s="112" t="str">
        <f>IFERROR(VLOOKUP(入力シート③!$B$1,所属!$B$2:$C$56,2,FALSE),"0")</f>
        <v>0</v>
      </c>
      <c r="D53" s="210"/>
      <c r="E53" s="210"/>
      <c r="F53" s="112" t="str">
        <f>入力シート③!$A54</f>
        <v/>
      </c>
      <c r="G53" s="112">
        <f>入力シート③!B54</f>
        <v>0</v>
      </c>
      <c r="H53" s="113" t="str">
        <f>IFERROR(VLOOKUP(G53,男子登録②!$P$2:$V$101,4,FALSE),"0")</f>
        <v>0</v>
      </c>
      <c r="I53" s="112">
        <f t="shared" si="2"/>
        <v>0</v>
      </c>
      <c r="J53" s="113" t="str">
        <f>IFERROR(VLOOKUP(G53,男子登録②!$P$2:$V$101,5,FALSE),"0")</f>
        <v>0</v>
      </c>
      <c r="K53" s="113" t="str">
        <f>IFERROR(VLOOKUP(G53,男子登録②!$P$2:$V$101,7,FALSE),"0")</f>
        <v>0</v>
      </c>
      <c r="L53" s="112">
        <v>1</v>
      </c>
      <c r="M53" s="112" t="str">
        <f>IFERROR(VLOOKUP(G53,男子登録②!$P$2:$V$101,3,FALSE),"0")</f>
        <v>0</v>
      </c>
      <c r="N53" s="112" t="str">
        <f>IFERROR(VLOOKUP(G53,男子登録②!$P$2:$V$101,6,FALSE),"0")</f>
        <v>0</v>
      </c>
      <c r="O53" s="210"/>
      <c r="P53" s="114" t="s">
        <v>266</v>
      </c>
      <c r="Q53" s="210"/>
      <c r="R53" s="112" t="str">
        <f>IFERROR(VLOOKUP(A53,種目!$C$2:$D$29,2,FALSE),"0")</f>
        <v>0</v>
      </c>
      <c r="S53" s="112">
        <f>入力シート③!D54</f>
        <v>0</v>
      </c>
      <c r="T53" s="114">
        <v>0</v>
      </c>
      <c r="U53" s="114">
        <v>2</v>
      </c>
      <c r="V53" s="112">
        <f>入力シート③!$B$1</f>
        <v>0</v>
      </c>
    </row>
    <row r="54" spans="1:22" s="112" customFormat="1" ht="12.95" customHeight="1">
      <c r="A54" s="112">
        <f>入力シート③!C55</f>
        <v>0</v>
      </c>
      <c r="B54" s="112" t="str">
        <f t="shared" si="0"/>
        <v>0</v>
      </c>
      <c r="C54" s="112" t="str">
        <f>IFERROR(VLOOKUP(入力シート③!$B$1,所属!$B$2:$C$56,2,FALSE),"0")</f>
        <v>0</v>
      </c>
      <c r="D54" s="210"/>
      <c r="E54" s="210"/>
      <c r="F54" s="112" t="str">
        <f>入力シート③!$A55</f>
        <v/>
      </c>
      <c r="G54" s="112">
        <f>入力シート③!B55</f>
        <v>0</v>
      </c>
      <c r="H54" s="113" t="str">
        <f>IFERROR(VLOOKUP(G54,男子登録②!$P$2:$V$101,4,FALSE),"0")</f>
        <v>0</v>
      </c>
      <c r="I54" s="112">
        <f t="shared" si="2"/>
        <v>0</v>
      </c>
      <c r="J54" s="113" t="str">
        <f>IFERROR(VLOOKUP(G54,男子登録②!$P$2:$V$101,5,FALSE),"0")</f>
        <v>0</v>
      </c>
      <c r="K54" s="113" t="str">
        <f>IFERROR(VLOOKUP(G54,男子登録②!$P$2:$V$101,7,FALSE),"0")</f>
        <v>0</v>
      </c>
      <c r="L54" s="112">
        <v>1</v>
      </c>
      <c r="M54" s="112" t="str">
        <f>IFERROR(VLOOKUP(G54,男子登録②!$P$2:$V$101,3,FALSE),"0")</f>
        <v>0</v>
      </c>
      <c r="N54" s="112" t="str">
        <f>IFERROR(VLOOKUP(G54,男子登録②!$P$2:$V$101,6,FALSE),"0")</f>
        <v>0</v>
      </c>
      <c r="O54" s="210"/>
      <c r="P54" s="114" t="s">
        <v>266</v>
      </c>
      <c r="Q54" s="210"/>
      <c r="R54" s="112" t="str">
        <f>IFERROR(VLOOKUP(A54,種目!$C$2:$D$29,2,FALSE),"0")</f>
        <v>0</v>
      </c>
      <c r="S54" s="112">
        <f>入力シート③!D55</f>
        <v>0</v>
      </c>
      <c r="T54" s="114">
        <v>0</v>
      </c>
      <c r="U54" s="114">
        <v>2</v>
      </c>
      <c r="V54" s="112">
        <f>入力シート③!$B$1</f>
        <v>0</v>
      </c>
    </row>
    <row r="55" spans="1:22" s="112" customFormat="1" ht="12.95" customHeight="1">
      <c r="A55" s="112">
        <f>入力シート③!C56</f>
        <v>0</v>
      </c>
      <c r="B55" s="112" t="str">
        <f t="shared" si="0"/>
        <v>0</v>
      </c>
      <c r="C55" s="112" t="str">
        <f>IFERROR(VLOOKUP(入力シート③!$B$1,所属!$B$2:$C$56,2,FALSE),"0")</f>
        <v>0</v>
      </c>
      <c r="D55" s="210"/>
      <c r="E55" s="210"/>
      <c r="F55" s="112" t="str">
        <f>入力シート③!$A56</f>
        <v/>
      </c>
      <c r="G55" s="112">
        <f>入力シート③!B56</f>
        <v>0</v>
      </c>
      <c r="H55" s="113" t="str">
        <f>IFERROR(VLOOKUP(G55,男子登録②!$P$2:$V$101,4,FALSE),"0")</f>
        <v>0</v>
      </c>
      <c r="I55" s="112">
        <f t="shared" si="2"/>
        <v>0</v>
      </c>
      <c r="J55" s="113" t="str">
        <f>IFERROR(VLOOKUP(G55,男子登録②!$P$2:$V$101,5,FALSE),"0")</f>
        <v>0</v>
      </c>
      <c r="K55" s="113" t="str">
        <f>IFERROR(VLOOKUP(G55,男子登録②!$P$2:$V$101,7,FALSE),"0")</f>
        <v>0</v>
      </c>
      <c r="L55" s="112">
        <v>1</v>
      </c>
      <c r="M55" s="112" t="str">
        <f>IFERROR(VLOOKUP(G55,男子登録②!$P$2:$V$101,3,FALSE),"0")</f>
        <v>0</v>
      </c>
      <c r="N55" s="112" t="str">
        <f>IFERROR(VLOOKUP(G55,男子登録②!$P$2:$V$101,6,FALSE),"0")</f>
        <v>0</v>
      </c>
      <c r="O55" s="210"/>
      <c r="P55" s="114" t="s">
        <v>266</v>
      </c>
      <c r="Q55" s="210"/>
      <c r="R55" s="112" t="str">
        <f>IFERROR(VLOOKUP(A55,種目!$C$2:$D$29,2,FALSE),"0")</f>
        <v>0</v>
      </c>
      <c r="S55" s="112">
        <f>入力シート③!D56</f>
        <v>0</v>
      </c>
      <c r="T55" s="114">
        <v>0</v>
      </c>
      <c r="U55" s="114">
        <v>2</v>
      </c>
      <c r="V55" s="112">
        <f>入力シート③!$B$1</f>
        <v>0</v>
      </c>
    </row>
    <row r="56" spans="1:22" s="112" customFormat="1" ht="12.95" customHeight="1">
      <c r="A56" s="112">
        <f>入力シート③!C57</f>
        <v>0</v>
      </c>
      <c r="B56" s="112" t="str">
        <f t="shared" si="0"/>
        <v>0</v>
      </c>
      <c r="C56" s="112" t="str">
        <f>IFERROR(VLOOKUP(入力シート③!$B$1,所属!$B$2:$C$56,2,FALSE),"0")</f>
        <v>0</v>
      </c>
      <c r="D56" s="210"/>
      <c r="E56" s="210"/>
      <c r="F56" s="112" t="str">
        <f>入力シート③!$A57</f>
        <v/>
      </c>
      <c r="G56" s="112">
        <f>入力シート③!B57</f>
        <v>0</v>
      </c>
      <c r="H56" s="113" t="str">
        <f>IFERROR(VLOOKUP(G56,男子登録②!$P$2:$V$101,4,FALSE),"0")</f>
        <v>0</v>
      </c>
      <c r="I56" s="112">
        <f t="shared" si="2"/>
        <v>0</v>
      </c>
      <c r="J56" s="113" t="str">
        <f>IFERROR(VLOOKUP(G56,男子登録②!$P$2:$V$101,5,FALSE),"0")</f>
        <v>0</v>
      </c>
      <c r="K56" s="113" t="str">
        <f>IFERROR(VLOOKUP(G56,男子登録②!$P$2:$V$101,7,FALSE),"0")</f>
        <v>0</v>
      </c>
      <c r="L56" s="112">
        <v>1</v>
      </c>
      <c r="M56" s="112" t="str">
        <f>IFERROR(VLOOKUP(G56,男子登録②!$P$2:$V$101,3,FALSE),"0")</f>
        <v>0</v>
      </c>
      <c r="N56" s="112" t="str">
        <f>IFERROR(VLOOKUP(G56,男子登録②!$P$2:$V$101,6,FALSE),"0")</f>
        <v>0</v>
      </c>
      <c r="O56" s="210"/>
      <c r="P56" s="114" t="s">
        <v>266</v>
      </c>
      <c r="Q56" s="210"/>
      <c r="R56" s="112" t="str">
        <f>IFERROR(VLOOKUP(A56,種目!$C$2:$D$29,2,FALSE),"0")</f>
        <v>0</v>
      </c>
      <c r="S56" s="112">
        <f>入力シート③!D57</f>
        <v>0</v>
      </c>
      <c r="T56" s="114">
        <v>0</v>
      </c>
      <c r="U56" s="114">
        <v>2</v>
      </c>
      <c r="V56" s="112">
        <f>入力シート③!$B$1</f>
        <v>0</v>
      </c>
    </row>
    <row r="57" spans="1:22" s="112" customFormat="1" ht="12.95" customHeight="1">
      <c r="A57" s="112">
        <f>入力シート③!C58</f>
        <v>0</v>
      </c>
      <c r="B57" s="112" t="str">
        <f t="shared" si="0"/>
        <v>0</v>
      </c>
      <c r="C57" s="112" t="str">
        <f>IFERROR(VLOOKUP(入力シート③!$B$1,所属!$B$2:$C$56,2,FALSE),"0")</f>
        <v>0</v>
      </c>
      <c r="D57" s="210"/>
      <c r="E57" s="210"/>
      <c r="F57" s="112" t="str">
        <f>入力シート③!$A58</f>
        <v/>
      </c>
      <c r="G57" s="112">
        <f>入力シート③!B58</f>
        <v>0</v>
      </c>
      <c r="H57" s="113" t="str">
        <f>IFERROR(VLOOKUP(G57,男子登録②!$P$2:$V$101,4,FALSE),"0")</f>
        <v>0</v>
      </c>
      <c r="I57" s="112">
        <f t="shared" si="2"/>
        <v>0</v>
      </c>
      <c r="J57" s="113" t="str">
        <f>IFERROR(VLOOKUP(G57,男子登録②!$P$2:$V$101,5,FALSE),"0")</f>
        <v>0</v>
      </c>
      <c r="K57" s="113" t="str">
        <f>IFERROR(VLOOKUP(G57,男子登録②!$P$2:$V$101,7,FALSE),"0")</f>
        <v>0</v>
      </c>
      <c r="L57" s="112">
        <v>1</v>
      </c>
      <c r="M57" s="112" t="str">
        <f>IFERROR(VLOOKUP(G57,男子登録②!$P$2:$V$101,3,FALSE),"0")</f>
        <v>0</v>
      </c>
      <c r="N57" s="112" t="str">
        <f>IFERROR(VLOOKUP(G57,男子登録②!$P$2:$V$101,6,FALSE),"0")</f>
        <v>0</v>
      </c>
      <c r="O57" s="210"/>
      <c r="P57" s="114" t="s">
        <v>266</v>
      </c>
      <c r="Q57" s="210"/>
      <c r="R57" s="112" t="str">
        <f>IFERROR(VLOOKUP(A57,種目!$C$2:$D$29,2,FALSE),"0")</f>
        <v>0</v>
      </c>
      <c r="S57" s="112">
        <f>入力シート③!D58</f>
        <v>0</v>
      </c>
      <c r="T57" s="114">
        <v>0</v>
      </c>
      <c r="U57" s="114">
        <v>2</v>
      </c>
      <c r="V57" s="112">
        <f>入力シート③!$B$1</f>
        <v>0</v>
      </c>
    </row>
    <row r="58" spans="1:22" s="112" customFormat="1" ht="12.95" customHeight="1">
      <c r="A58" s="112">
        <f>入力シート③!C59</f>
        <v>0</v>
      </c>
      <c r="B58" s="112" t="str">
        <f t="shared" si="0"/>
        <v>0</v>
      </c>
      <c r="C58" s="112" t="str">
        <f>IFERROR(VLOOKUP(入力シート③!$B$1,所属!$B$2:$C$56,2,FALSE),"0")</f>
        <v>0</v>
      </c>
      <c r="D58" s="210"/>
      <c r="E58" s="210"/>
      <c r="F58" s="112" t="str">
        <f>入力シート③!$A59</f>
        <v/>
      </c>
      <c r="G58" s="112">
        <f>入力シート③!B59</f>
        <v>0</v>
      </c>
      <c r="H58" s="113" t="str">
        <f>IFERROR(VLOOKUP(G58,男子登録②!$P$2:$V$101,4,FALSE),"0")</f>
        <v>0</v>
      </c>
      <c r="I58" s="112">
        <f t="shared" si="2"/>
        <v>0</v>
      </c>
      <c r="J58" s="113" t="str">
        <f>IFERROR(VLOOKUP(G58,男子登録②!$P$2:$V$101,5,FALSE),"0")</f>
        <v>0</v>
      </c>
      <c r="K58" s="113" t="str">
        <f>IFERROR(VLOOKUP(G58,男子登録②!$P$2:$V$101,7,FALSE),"0")</f>
        <v>0</v>
      </c>
      <c r="L58" s="112">
        <v>1</v>
      </c>
      <c r="M58" s="112" t="str">
        <f>IFERROR(VLOOKUP(G58,男子登録②!$P$2:$V$101,3,FALSE),"0")</f>
        <v>0</v>
      </c>
      <c r="N58" s="112" t="str">
        <f>IFERROR(VLOOKUP(G58,男子登録②!$P$2:$V$101,6,FALSE),"0")</f>
        <v>0</v>
      </c>
      <c r="O58" s="210"/>
      <c r="P58" s="114" t="s">
        <v>266</v>
      </c>
      <c r="Q58" s="210"/>
      <c r="R58" s="112" t="str">
        <f>IFERROR(VLOOKUP(A58,種目!$C$2:$D$29,2,FALSE),"0")</f>
        <v>0</v>
      </c>
      <c r="S58" s="112">
        <f>入力シート③!D59</f>
        <v>0</v>
      </c>
      <c r="T58" s="114">
        <v>0</v>
      </c>
      <c r="U58" s="114">
        <v>2</v>
      </c>
      <c r="V58" s="112">
        <f>入力シート③!$B$1</f>
        <v>0</v>
      </c>
    </row>
    <row r="59" spans="1:22" s="112" customFormat="1" ht="12.95" customHeight="1">
      <c r="A59" s="112">
        <f>入力シート③!C60</f>
        <v>0</v>
      </c>
      <c r="B59" s="112" t="str">
        <f t="shared" si="0"/>
        <v>0</v>
      </c>
      <c r="C59" s="112" t="str">
        <f>IFERROR(VLOOKUP(入力シート③!$B$1,所属!$B$2:$C$56,2,FALSE),"0")</f>
        <v>0</v>
      </c>
      <c r="D59" s="210"/>
      <c r="E59" s="210"/>
      <c r="F59" s="112" t="str">
        <f>入力シート③!$A60</f>
        <v/>
      </c>
      <c r="G59" s="112">
        <f>入力シート③!B60</f>
        <v>0</v>
      </c>
      <c r="H59" s="113" t="str">
        <f>IFERROR(VLOOKUP(G59,男子登録②!$P$2:$V$101,4,FALSE),"0")</f>
        <v>0</v>
      </c>
      <c r="I59" s="112">
        <f t="shared" si="2"/>
        <v>0</v>
      </c>
      <c r="J59" s="113" t="str">
        <f>IFERROR(VLOOKUP(G59,男子登録②!$P$2:$V$101,5,FALSE),"0")</f>
        <v>0</v>
      </c>
      <c r="K59" s="113" t="str">
        <f>IFERROR(VLOOKUP(G59,男子登録②!$P$2:$V$101,7,FALSE),"0")</f>
        <v>0</v>
      </c>
      <c r="L59" s="112">
        <v>1</v>
      </c>
      <c r="M59" s="112" t="str">
        <f>IFERROR(VLOOKUP(G59,男子登録②!$P$2:$V$101,3,FALSE),"0")</f>
        <v>0</v>
      </c>
      <c r="N59" s="112" t="str">
        <f>IFERROR(VLOOKUP(G59,男子登録②!$P$2:$V$101,6,FALSE),"0")</f>
        <v>0</v>
      </c>
      <c r="O59" s="210"/>
      <c r="P59" s="114" t="s">
        <v>266</v>
      </c>
      <c r="Q59" s="210"/>
      <c r="R59" s="112" t="str">
        <f>IFERROR(VLOOKUP(A59,種目!$C$2:$D$29,2,FALSE),"0")</f>
        <v>0</v>
      </c>
      <c r="S59" s="112">
        <f>入力シート③!D60</f>
        <v>0</v>
      </c>
      <c r="T59" s="114">
        <v>0</v>
      </c>
      <c r="U59" s="114">
        <v>2</v>
      </c>
      <c r="V59" s="112">
        <f>入力シート③!$B$1</f>
        <v>0</v>
      </c>
    </row>
    <row r="60" spans="1:22" s="112" customFormat="1" ht="12.95" customHeight="1">
      <c r="A60" s="112">
        <f>入力シート③!C61</f>
        <v>0</v>
      </c>
      <c r="B60" s="112" t="str">
        <f t="shared" si="0"/>
        <v>0</v>
      </c>
      <c r="C60" s="112" t="str">
        <f>IFERROR(VLOOKUP(入力シート③!$B$1,所属!$B$2:$C$56,2,FALSE),"0")</f>
        <v>0</v>
      </c>
      <c r="D60" s="210"/>
      <c r="E60" s="210"/>
      <c r="F60" s="112" t="str">
        <f>入力シート③!$A61</f>
        <v/>
      </c>
      <c r="G60" s="112">
        <f>入力シート③!B61</f>
        <v>0</v>
      </c>
      <c r="H60" s="113" t="str">
        <f>IFERROR(VLOOKUP(G60,男子登録②!$P$2:$V$101,4,FALSE),"0")</f>
        <v>0</v>
      </c>
      <c r="I60" s="112">
        <f t="shared" si="2"/>
        <v>0</v>
      </c>
      <c r="J60" s="113" t="str">
        <f>IFERROR(VLOOKUP(G60,男子登録②!$P$2:$V$101,5,FALSE),"0")</f>
        <v>0</v>
      </c>
      <c r="K60" s="113" t="str">
        <f>IFERROR(VLOOKUP(G60,男子登録②!$P$2:$V$101,7,FALSE),"0")</f>
        <v>0</v>
      </c>
      <c r="L60" s="112">
        <v>1</v>
      </c>
      <c r="M60" s="112" t="str">
        <f>IFERROR(VLOOKUP(G60,男子登録②!$P$2:$V$101,3,FALSE),"0")</f>
        <v>0</v>
      </c>
      <c r="N60" s="112" t="str">
        <f>IFERROR(VLOOKUP(G60,男子登録②!$P$2:$V$101,6,FALSE),"0")</f>
        <v>0</v>
      </c>
      <c r="O60" s="210"/>
      <c r="P60" s="114" t="s">
        <v>266</v>
      </c>
      <c r="Q60" s="210"/>
      <c r="R60" s="112" t="str">
        <f>IFERROR(VLOOKUP(A60,種目!$C$2:$D$29,2,FALSE),"0")</f>
        <v>0</v>
      </c>
      <c r="S60" s="112">
        <f>入力シート③!D61</f>
        <v>0</v>
      </c>
      <c r="T60" s="114">
        <v>0</v>
      </c>
      <c r="U60" s="114">
        <v>2</v>
      </c>
      <c r="V60" s="112">
        <f>入力シート③!$B$1</f>
        <v>0</v>
      </c>
    </row>
    <row r="61" spans="1:22" s="112" customFormat="1" ht="12.95" customHeight="1">
      <c r="A61" s="112">
        <f>入力シート③!C62</f>
        <v>0</v>
      </c>
      <c r="B61" s="112" t="str">
        <f t="shared" si="0"/>
        <v>0</v>
      </c>
      <c r="C61" s="112" t="str">
        <f>IFERROR(VLOOKUP(入力シート③!$B$1,所属!$B$2:$C$56,2,FALSE),"0")</f>
        <v>0</v>
      </c>
      <c r="D61" s="210"/>
      <c r="E61" s="210"/>
      <c r="F61" s="112" t="str">
        <f>入力シート③!$A62</f>
        <v/>
      </c>
      <c r="G61" s="112">
        <f>入力シート③!B62</f>
        <v>0</v>
      </c>
      <c r="H61" s="113" t="str">
        <f>IFERROR(VLOOKUP(G61,男子登録②!$P$2:$V$101,4,FALSE),"0")</f>
        <v>0</v>
      </c>
      <c r="I61" s="112">
        <f t="shared" si="2"/>
        <v>0</v>
      </c>
      <c r="J61" s="113" t="str">
        <f>IFERROR(VLOOKUP(G61,男子登録②!$P$2:$V$101,5,FALSE),"0")</f>
        <v>0</v>
      </c>
      <c r="K61" s="113" t="str">
        <f>IFERROR(VLOOKUP(G61,男子登録②!$P$2:$V$101,7,FALSE),"0")</f>
        <v>0</v>
      </c>
      <c r="L61" s="112">
        <v>1</v>
      </c>
      <c r="M61" s="112" t="str">
        <f>IFERROR(VLOOKUP(G61,男子登録②!$P$2:$V$101,3,FALSE),"0")</f>
        <v>0</v>
      </c>
      <c r="N61" s="112" t="str">
        <f>IFERROR(VLOOKUP(G61,男子登録②!$P$2:$V$101,6,FALSE),"0")</f>
        <v>0</v>
      </c>
      <c r="O61" s="210"/>
      <c r="P61" s="114" t="s">
        <v>266</v>
      </c>
      <c r="Q61" s="210"/>
      <c r="R61" s="112" t="str">
        <f>IFERROR(VLOOKUP(A61,種目!$C$2:$D$29,2,FALSE),"0")</f>
        <v>0</v>
      </c>
      <c r="S61" s="112">
        <f>入力シート③!D62</f>
        <v>0</v>
      </c>
      <c r="T61" s="114">
        <v>0</v>
      </c>
      <c r="U61" s="114">
        <v>2</v>
      </c>
      <c r="V61" s="112">
        <f>入力シート③!$B$1</f>
        <v>0</v>
      </c>
    </row>
    <row r="62" spans="1:22" s="112" customFormat="1" ht="12.95" customHeight="1">
      <c r="A62" s="112">
        <f>入力シート③!C63</f>
        <v>0</v>
      </c>
      <c r="B62" s="112" t="str">
        <f t="shared" si="0"/>
        <v>0</v>
      </c>
      <c r="C62" s="112" t="str">
        <f>IFERROR(VLOOKUP(入力シート③!$B$1,所属!$B$2:$C$56,2,FALSE),"0")</f>
        <v>0</v>
      </c>
      <c r="D62" s="210"/>
      <c r="E62" s="210"/>
      <c r="F62" s="112" t="str">
        <f>入力シート③!$A63</f>
        <v/>
      </c>
      <c r="G62" s="112">
        <f>入力シート③!B63</f>
        <v>0</v>
      </c>
      <c r="H62" s="113" t="str">
        <f>IFERROR(VLOOKUP(G62,男子登録②!$P$2:$V$101,4,FALSE),"0")</f>
        <v>0</v>
      </c>
      <c r="I62" s="112">
        <f t="shared" si="2"/>
        <v>0</v>
      </c>
      <c r="J62" s="113" t="str">
        <f>IFERROR(VLOOKUP(G62,男子登録②!$P$2:$V$101,5,FALSE),"0")</f>
        <v>0</v>
      </c>
      <c r="K62" s="113" t="str">
        <f>IFERROR(VLOOKUP(G62,男子登録②!$P$2:$V$101,7,FALSE),"0")</f>
        <v>0</v>
      </c>
      <c r="L62" s="112">
        <v>1</v>
      </c>
      <c r="M62" s="112" t="str">
        <f>IFERROR(VLOOKUP(G62,男子登録②!$P$2:$V$101,3,FALSE),"0")</f>
        <v>0</v>
      </c>
      <c r="N62" s="112" t="str">
        <f>IFERROR(VLOOKUP(G62,男子登録②!$P$2:$V$101,6,FALSE),"0")</f>
        <v>0</v>
      </c>
      <c r="O62" s="210"/>
      <c r="P62" s="114" t="s">
        <v>266</v>
      </c>
      <c r="Q62" s="210"/>
      <c r="R62" s="112" t="str">
        <f>IFERROR(VLOOKUP(A62,種目!$C$2:$D$29,2,FALSE),"0")</f>
        <v>0</v>
      </c>
      <c r="S62" s="112">
        <f>入力シート③!D63</f>
        <v>0</v>
      </c>
      <c r="T62" s="114">
        <v>0</v>
      </c>
      <c r="U62" s="114">
        <v>2</v>
      </c>
      <c r="V62" s="112">
        <f>入力シート③!$B$1</f>
        <v>0</v>
      </c>
    </row>
    <row r="63" spans="1:22" s="112" customFormat="1" ht="12.95" customHeight="1">
      <c r="A63" s="112">
        <f>入力シート③!C64</f>
        <v>0</v>
      </c>
      <c r="B63" s="112" t="str">
        <f t="shared" si="0"/>
        <v>0</v>
      </c>
      <c r="C63" s="112" t="str">
        <f>IFERROR(VLOOKUP(入力シート③!$B$1,所属!$B$2:$C$56,2,FALSE),"0")</f>
        <v>0</v>
      </c>
      <c r="D63" s="210"/>
      <c r="E63" s="210"/>
      <c r="F63" s="112" t="str">
        <f>入力シート③!$A64</f>
        <v/>
      </c>
      <c r="G63" s="112">
        <f>入力シート③!B64</f>
        <v>0</v>
      </c>
      <c r="H63" s="113" t="str">
        <f>IFERROR(VLOOKUP(G63,男子登録②!$P$2:$V$101,4,FALSE),"0")</f>
        <v>0</v>
      </c>
      <c r="I63" s="112">
        <f t="shared" si="2"/>
        <v>0</v>
      </c>
      <c r="J63" s="113" t="str">
        <f>IFERROR(VLOOKUP(G63,男子登録②!$P$2:$V$101,5,FALSE),"0")</f>
        <v>0</v>
      </c>
      <c r="K63" s="113" t="str">
        <f>IFERROR(VLOOKUP(G63,男子登録②!$P$2:$V$101,7,FALSE),"0")</f>
        <v>0</v>
      </c>
      <c r="L63" s="112">
        <v>1</v>
      </c>
      <c r="M63" s="112" t="str">
        <f>IFERROR(VLOOKUP(G63,男子登録②!$P$2:$V$101,3,FALSE),"0")</f>
        <v>0</v>
      </c>
      <c r="N63" s="112" t="str">
        <f>IFERROR(VLOOKUP(G63,男子登録②!$P$2:$V$101,6,FALSE),"0")</f>
        <v>0</v>
      </c>
      <c r="O63" s="210"/>
      <c r="P63" s="114" t="s">
        <v>266</v>
      </c>
      <c r="Q63" s="210"/>
      <c r="R63" s="112" t="str">
        <f>IFERROR(VLOOKUP(A63,種目!$C$2:$D$29,2,FALSE),"0")</f>
        <v>0</v>
      </c>
      <c r="S63" s="112">
        <f>入力シート③!D64</f>
        <v>0</v>
      </c>
      <c r="T63" s="114">
        <v>0</v>
      </c>
      <c r="U63" s="114">
        <v>2</v>
      </c>
      <c r="V63" s="112">
        <f>入力シート③!$B$1</f>
        <v>0</v>
      </c>
    </row>
    <row r="64" spans="1:22" s="112" customFormat="1" ht="12.95" customHeight="1">
      <c r="A64" s="112">
        <f>入力シート③!C65</f>
        <v>0</v>
      </c>
      <c r="B64" s="112" t="str">
        <f t="shared" si="0"/>
        <v>0</v>
      </c>
      <c r="C64" s="112" t="str">
        <f>IFERROR(VLOOKUP(入力シート③!$B$1,所属!$B$2:$C$56,2,FALSE),"0")</f>
        <v>0</v>
      </c>
      <c r="D64" s="210"/>
      <c r="E64" s="210"/>
      <c r="F64" s="112" t="str">
        <f>入力シート③!$A65</f>
        <v/>
      </c>
      <c r="G64" s="112">
        <f>入力シート③!B65</f>
        <v>0</v>
      </c>
      <c r="H64" s="113" t="str">
        <f>IFERROR(VLOOKUP(G64,男子登録②!$P$2:$V$101,4,FALSE),"0")</f>
        <v>0</v>
      </c>
      <c r="I64" s="112">
        <f t="shared" si="2"/>
        <v>0</v>
      </c>
      <c r="J64" s="113" t="str">
        <f>IFERROR(VLOOKUP(G64,男子登録②!$P$2:$V$101,5,FALSE),"0")</f>
        <v>0</v>
      </c>
      <c r="K64" s="113" t="str">
        <f>IFERROR(VLOOKUP(G64,男子登録②!$P$2:$V$101,7,FALSE),"0")</f>
        <v>0</v>
      </c>
      <c r="L64" s="112">
        <v>1</v>
      </c>
      <c r="M64" s="112" t="str">
        <f>IFERROR(VLOOKUP(G64,男子登録②!$P$2:$V$101,3,FALSE),"0")</f>
        <v>0</v>
      </c>
      <c r="N64" s="112" t="str">
        <f>IFERROR(VLOOKUP(G64,男子登録②!$P$2:$V$101,6,FALSE),"0")</f>
        <v>0</v>
      </c>
      <c r="O64" s="210"/>
      <c r="P64" s="114" t="s">
        <v>266</v>
      </c>
      <c r="Q64" s="210"/>
      <c r="R64" s="112" t="str">
        <f>IFERROR(VLOOKUP(A64,種目!$C$2:$D$29,2,FALSE),"0")</f>
        <v>0</v>
      </c>
      <c r="S64" s="112">
        <f>入力シート③!D65</f>
        <v>0</v>
      </c>
      <c r="T64" s="114">
        <v>0</v>
      </c>
      <c r="U64" s="114">
        <v>2</v>
      </c>
      <c r="V64" s="112">
        <f>入力シート③!$B$1</f>
        <v>0</v>
      </c>
    </row>
    <row r="65" spans="1:22" s="112" customFormat="1" ht="12.95" customHeight="1">
      <c r="A65" s="112">
        <f>入力シート③!C66</f>
        <v>0</v>
      </c>
      <c r="B65" s="112" t="str">
        <f t="shared" si="0"/>
        <v>0</v>
      </c>
      <c r="C65" s="112" t="str">
        <f>IFERROR(VLOOKUP(入力シート③!$B$1,所属!$B$2:$C$56,2,FALSE),"0")</f>
        <v>0</v>
      </c>
      <c r="D65" s="210"/>
      <c r="E65" s="210"/>
      <c r="F65" s="112" t="str">
        <f>入力シート③!$A66</f>
        <v/>
      </c>
      <c r="G65" s="112">
        <f>入力シート③!B66</f>
        <v>0</v>
      </c>
      <c r="H65" s="113" t="str">
        <f>IFERROR(VLOOKUP(G65,男子登録②!$P$2:$V$101,4,FALSE),"0")</f>
        <v>0</v>
      </c>
      <c r="I65" s="112">
        <f t="shared" si="2"/>
        <v>0</v>
      </c>
      <c r="J65" s="113" t="str">
        <f>IFERROR(VLOOKUP(G65,男子登録②!$P$2:$V$101,5,FALSE),"0")</f>
        <v>0</v>
      </c>
      <c r="K65" s="113" t="str">
        <f>IFERROR(VLOOKUP(G65,男子登録②!$P$2:$V$101,7,FALSE),"0")</f>
        <v>0</v>
      </c>
      <c r="L65" s="112">
        <v>1</v>
      </c>
      <c r="M65" s="112" t="str">
        <f>IFERROR(VLOOKUP(G65,男子登録②!$P$2:$V$101,3,FALSE),"0")</f>
        <v>0</v>
      </c>
      <c r="N65" s="112" t="str">
        <f>IFERROR(VLOOKUP(G65,男子登録②!$P$2:$V$101,6,FALSE),"0")</f>
        <v>0</v>
      </c>
      <c r="O65" s="210"/>
      <c r="P65" s="114" t="s">
        <v>266</v>
      </c>
      <c r="Q65" s="210"/>
      <c r="R65" s="112" t="str">
        <f>IFERROR(VLOOKUP(A65,種目!$C$2:$D$29,2,FALSE),"0")</f>
        <v>0</v>
      </c>
      <c r="S65" s="112">
        <f>入力シート③!D66</f>
        <v>0</v>
      </c>
      <c r="T65" s="114">
        <v>0</v>
      </c>
      <c r="U65" s="114">
        <v>2</v>
      </c>
      <c r="V65" s="112">
        <f>入力シート③!$B$1</f>
        <v>0</v>
      </c>
    </row>
    <row r="66" spans="1:22" s="112" customFormat="1" ht="12.95" customHeight="1">
      <c r="A66" s="112">
        <f>入力シート③!C67</f>
        <v>0</v>
      </c>
      <c r="B66" s="112" t="str">
        <f t="shared" si="0"/>
        <v>0</v>
      </c>
      <c r="C66" s="112" t="str">
        <f>IFERROR(VLOOKUP(入力シート③!$B$1,所属!$B$2:$C$56,2,FALSE),"0")</f>
        <v>0</v>
      </c>
      <c r="D66" s="210"/>
      <c r="E66" s="210"/>
      <c r="F66" s="112" t="str">
        <f>入力シート③!$A67</f>
        <v/>
      </c>
      <c r="G66" s="112">
        <f>入力シート③!B67</f>
        <v>0</v>
      </c>
      <c r="H66" s="113" t="str">
        <f>IFERROR(VLOOKUP(G66,男子登録②!$P$2:$V$101,4,FALSE),"0")</f>
        <v>0</v>
      </c>
      <c r="I66" s="112">
        <f t="shared" si="2"/>
        <v>0</v>
      </c>
      <c r="J66" s="113" t="str">
        <f>IFERROR(VLOOKUP(G66,男子登録②!$P$2:$V$101,5,FALSE),"0")</f>
        <v>0</v>
      </c>
      <c r="K66" s="113" t="str">
        <f>IFERROR(VLOOKUP(G66,男子登録②!$P$2:$V$101,7,FALSE),"0")</f>
        <v>0</v>
      </c>
      <c r="L66" s="112">
        <v>1</v>
      </c>
      <c r="M66" s="112" t="str">
        <f>IFERROR(VLOOKUP(G66,男子登録②!$P$2:$V$101,3,FALSE),"0")</f>
        <v>0</v>
      </c>
      <c r="N66" s="112" t="str">
        <f>IFERROR(VLOOKUP(G66,男子登録②!$P$2:$V$101,6,FALSE),"0")</f>
        <v>0</v>
      </c>
      <c r="O66" s="210"/>
      <c r="P66" s="114" t="s">
        <v>266</v>
      </c>
      <c r="Q66" s="210"/>
      <c r="R66" s="112" t="str">
        <f>IFERROR(VLOOKUP(A66,種目!$C$2:$D$29,2,FALSE),"0")</f>
        <v>0</v>
      </c>
      <c r="S66" s="112">
        <f>入力シート③!D67</f>
        <v>0</v>
      </c>
      <c r="T66" s="114">
        <v>0</v>
      </c>
      <c r="U66" s="114">
        <v>2</v>
      </c>
      <c r="V66" s="112">
        <f>入力シート③!$B$1</f>
        <v>0</v>
      </c>
    </row>
    <row r="67" spans="1:22" s="112" customFormat="1" ht="12.95" customHeight="1">
      <c r="A67" s="112">
        <f>入力シート③!C68</f>
        <v>0</v>
      </c>
      <c r="B67" s="112" t="str">
        <f t="shared" si="0"/>
        <v>0</v>
      </c>
      <c r="C67" s="112" t="str">
        <f>IFERROR(VLOOKUP(入力シート③!$B$1,所属!$B$2:$C$56,2,FALSE),"0")</f>
        <v>0</v>
      </c>
      <c r="D67" s="210"/>
      <c r="E67" s="210"/>
      <c r="F67" s="112" t="str">
        <f>入力シート③!$A68</f>
        <v/>
      </c>
      <c r="G67" s="112">
        <f>入力シート③!B68</f>
        <v>0</v>
      </c>
      <c r="H67" s="113" t="str">
        <f>IFERROR(VLOOKUP(G67,男子登録②!$P$2:$V$101,4,FALSE),"0")</f>
        <v>0</v>
      </c>
      <c r="I67" s="112">
        <f t="shared" si="2"/>
        <v>0</v>
      </c>
      <c r="J67" s="113" t="str">
        <f>IFERROR(VLOOKUP(G67,男子登録②!$P$2:$V$101,5,FALSE),"0")</f>
        <v>0</v>
      </c>
      <c r="K67" s="113" t="str">
        <f>IFERROR(VLOOKUP(G67,男子登録②!$P$2:$V$101,7,FALSE),"0")</f>
        <v>0</v>
      </c>
      <c r="L67" s="112">
        <v>1</v>
      </c>
      <c r="M67" s="112" t="str">
        <f>IFERROR(VLOOKUP(G67,男子登録②!$P$2:$V$101,3,FALSE),"0")</f>
        <v>0</v>
      </c>
      <c r="N67" s="112" t="str">
        <f>IFERROR(VLOOKUP(G67,男子登録②!$P$2:$V$101,6,FALSE),"0")</f>
        <v>0</v>
      </c>
      <c r="O67" s="210"/>
      <c r="P67" s="114" t="s">
        <v>266</v>
      </c>
      <c r="Q67" s="210"/>
      <c r="R67" s="112" t="str">
        <f>IFERROR(VLOOKUP(A67,種目!$C$2:$D$29,2,FALSE),"0")</f>
        <v>0</v>
      </c>
      <c r="S67" s="112">
        <f>入力シート③!D68</f>
        <v>0</v>
      </c>
      <c r="T67" s="114">
        <v>0</v>
      </c>
      <c r="U67" s="114">
        <v>2</v>
      </c>
      <c r="V67" s="112">
        <f>入力シート③!$B$1</f>
        <v>0</v>
      </c>
    </row>
    <row r="68" spans="1:22" s="112" customFormat="1" ht="12.95" customHeight="1">
      <c r="A68" s="112">
        <f>入力シート③!C69</f>
        <v>0</v>
      </c>
      <c r="B68" s="112" t="str">
        <f t="shared" si="0"/>
        <v>0</v>
      </c>
      <c r="C68" s="112" t="str">
        <f>IFERROR(VLOOKUP(入力シート③!$B$1,所属!$B$2:$C$56,2,FALSE),"0")</f>
        <v>0</v>
      </c>
      <c r="D68" s="210"/>
      <c r="E68" s="210"/>
      <c r="F68" s="112" t="str">
        <f>入力シート③!$A69</f>
        <v/>
      </c>
      <c r="G68" s="112">
        <f>入力シート③!B69</f>
        <v>0</v>
      </c>
      <c r="H68" s="113" t="str">
        <f>IFERROR(VLOOKUP(G68,男子登録②!$P$2:$V$101,4,FALSE),"0")</f>
        <v>0</v>
      </c>
      <c r="I68" s="112">
        <f t="shared" si="2"/>
        <v>0</v>
      </c>
      <c r="J68" s="113" t="str">
        <f>IFERROR(VLOOKUP(G68,男子登録②!$P$2:$V$101,5,FALSE),"0")</f>
        <v>0</v>
      </c>
      <c r="K68" s="113" t="str">
        <f>IFERROR(VLOOKUP(G68,男子登録②!$P$2:$V$101,7,FALSE),"0")</f>
        <v>0</v>
      </c>
      <c r="L68" s="112">
        <v>1</v>
      </c>
      <c r="M68" s="112" t="str">
        <f>IFERROR(VLOOKUP(G68,男子登録②!$P$2:$V$101,3,FALSE),"0")</f>
        <v>0</v>
      </c>
      <c r="N68" s="112" t="str">
        <f>IFERROR(VLOOKUP(G68,男子登録②!$P$2:$V$101,6,FALSE),"0")</f>
        <v>0</v>
      </c>
      <c r="O68" s="210"/>
      <c r="P68" s="114" t="s">
        <v>266</v>
      </c>
      <c r="Q68" s="210"/>
      <c r="R68" s="112" t="str">
        <f>IFERROR(VLOOKUP(A68,種目!$C$2:$D$29,2,FALSE),"0")</f>
        <v>0</v>
      </c>
      <c r="S68" s="112">
        <f>入力シート③!D69</f>
        <v>0</v>
      </c>
      <c r="T68" s="114">
        <v>0</v>
      </c>
      <c r="U68" s="114">
        <v>2</v>
      </c>
      <c r="V68" s="112">
        <f>入力シート③!$B$1</f>
        <v>0</v>
      </c>
    </row>
    <row r="69" spans="1:22" s="112" customFormat="1" ht="12.95" customHeight="1">
      <c r="A69" s="112">
        <f>入力シート③!C70</f>
        <v>0</v>
      </c>
      <c r="B69" s="112" t="str">
        <f t="shared" ref="B69:B132" si="3">IFERROR(100000*L69+F69,"0")</f>
        <v>0</v>
      </c>
      <c r="C69" s="112" t="str">
        <f>IFERROR(VLOOKUP(入力シート③!$B$1,所属!$B$2:$C$56,2,FALSE),"0")</f>
        <v>0</v>
      </c>
      <c r="D69" s="210"/>
      <c r="E69" s="210"/>
      <c r="F69" s="112" t="str">
        <f>入力シート③!$A70</f>
        <v/>
      </c>
      <c r="G69" s="112">
        <f>入力シート③!B70</f>
        <v>0</v>
      </c>
      <c r="H69" s="113" t="str">
        <f>IFERROR(VLOOKUP(G69,男子登録②!$P$2:$V$101,4,FALSE),"0")</f>
        <v>0</v>
      </c>
      <c r="I69" s="112">
        <f t="shared" si="2"/>
        <v>0</v>
      </c>
      <c r="J69" s="113" t="str">
        <f>IFERROR(VLOOKUP(G69,男子登録②!$P$2:$V$101,5,FALSE),"0")</f>
        <v>0</v>
      </c>
      <c r="K69" s="113" t="str">
        <f>IFERROR(VLOOKUP(G69,男子登録②!$P$2:$V$101,7,FALSE),"0")</f>
        <v>0</v>
      </c>
      <c r="L69" s="112">
        <v>1</v>
      </c>
      <c r="M69" s="112" t="str">
        <f>IFERROR(VLOOKUP(G69,男子登録②!$P$2:$V$101,3,FALSE),"0")</f>
        <v>0</v>
      </c>
      <c r="N69" s="112" t="str">
        <f>IFERROR(VLOOKUP(G69,男子登録②!$P$2:$V$101,6,FALSE),"0")</f>
        <v>0</v>
      </c>
      <c r="O69" s="210"/>
      <c r="P69" s="114" t="s">
        <v>266</v>
      </c>
      <c r="Q69" s="210"/>
      <c r="R69" s="112" t="str">
        <f>IFERROR(VLOOKUP(A69,種目!$C$2:$D$29,2,FALSE),"0")</f>
        <v>0</v>
      </c>
      <c r="S69" s="112">
        <f>入力シート③!D70</f>
        <v>0</v>
      </c>
      <c r="T69" s="114">
        <v>0</v>
      </c>
      <c r="U69" s="114">
        <v>2</v>
      </c>
      <c r="V69" s="112">
        <f>入力シート③!$B$1</f>
        <v>0</v>
      </c>
    </row>
    <row r="70" spans="1:22" s="112" customFormat="1" ht="12.95" customHeight="1">
      <c r="A70" s="112">
        <f>入力シート③!C71</f>
        <v>0</v>
      </c>
      <c r="B70" s="112" t="str">
        <f t="shared" si="3"/>
        <v>0</v>
      </c>
      <c r="C70" s="112" t="str">
        <f>IFERROR(VLOOKUP(入力シート③!$B$1,所属!$B$2:$C$56,2,FALSE),"0")</f>
        <v>0</v>
      </c>
      <c r="D70" s="210"/>
      <c r="E70" s="210"/>
      <c r="F70" s="112" t="str">
        <f>入力シート③!$A71</f>
        <v/>
      </c>
      <c r="G70" s="112">
        <f>入力シート③!B71</f>
        <v>0</v>
      </c>
      <c r="H70" s="113" t="str">
        <f>IFERROR(VLOOKUP(G70,男子登録②!$P$2:$V$101,4,FALSE),"0")</f>
        <v>0</v>
      </c>
      <c r="I70" s="112">
        <f t="shared" si="2"/>
        <v>0</v>
      </c>
      <c r="J70" s="113" t="str">
        <f>IFERROR(VLOOKUP(G70,男子登録②!$P$2:$V$101,5,FALSE),"0")</f>
        <v>0</v>
      </c>
      <c r="K70" s="113" t="str">
        <f>IFERROR(VLOOKUP(G70,男子登録②!$P$2:$V$101,7,FALSE),"0")</f>
        <v>0</v>
      </c>
      <c r="L70" s="112">
        <v>1</v>
      </c>
      <c r="M70" s="112" t="str">
        <f>IFERROR(VLOOKUP(G70,男子登録②!$P$2:$V$101,3,FALSE),"0")</f>
        <v>0</v>
      </c>
      <c r="N70" s="112" t="str">
        <f>IFERROR(VLOOKUP(G70,男子登録②!$P$2:$V$101,6,FALSE),"0")</f>
        <v>0</v>
      </c>
      <c r="O70" s="210"/>
      <c r="P70" s="114" t="s">
        <v>266</v>
      </c>
      <c r="Q70" s="210"/>
      <c r="R70" s="112" t="str">
        <f>IFERROR(VLOOKUP(A70,種目!$C$2:$D$29,2,FALSE),"0")</f>
        <v>0</v>
      </c>
      <c r="S70" s="112">
        <f>入力シート③!D71</f>
        <v>0</v>
      </c>
      <c r="T70" s="114">
        <v>0</v>
      </c>
      <c r="U70" s="114">
        <v>2</v>
      </c>
      <c r="V70" s="112">
        <f>入力シート③!$B$1</f>
        <v>0</v>
      </c>
    </row>
    <row r="71" spans="1:22" s="112" customFormat="1" ht="12.95" customHeight="1">
      <c r="A71" s="112">
        <f>入力シート③!C72</f>
        <v>0</v>
      </c>
      <c r="B71" s="112" t="str">
        <f t="shared" si="3"/>
        <v>0</v>
      </c>
      <c r="C71" s="112" t="str">
        <f>IFERROR(VLOOKUP(入力シート③!$B$1,所属!$B$2:$C$56,2,FALSE),"0")</f>
        <v>0</v>
      </c>
      <c r="D71" s="210"/>
      <c r="E71" s="210"/>
      <c r="F71" s="112" t="str">
        <f>入力シート③!$A72</f>
        <v/>
      </c>
      <c r="G71" s="112">
        <f>入力シート③!B72</f>
        <v>0</v>
      </c>
      <c r="H71" s="113" t="str">
        <f>IFERROR(VLOOKUP(G71,男子登録②!$P$2:$V$101,4,FALSE),"0")</f>
        <v>0</v>
      </c>
      <c r="I71" s="112">
        <f t="shared" ref="I71:I109" si="4">G71</f>
        <v>0</v>
      </c>
      <c r="J71" s="113" t="str">
        <f>IFERROR(VLOOKUP(G71,男子登録②!$P$2:$V$101,5,FALSE),"0")</f>
        <v>0</v>
      </c>
      <c r="K71" s="113" t="str">
        <f>IFERROR(VLOOKUP(G71,男子登録②!$P$2:$V$101,7,FALSE),"0")</f>
        <v>0</v>
      </c>
      <c r="L71" s="112">
        <v>1</v>
      </c>
      <c r="M71" s="112" t="str">
        <f>IFERROR(VLOOKUP(G71,男子登録②!$P$2:$V$101,3,FALSE),"0")</f>
        <v>0</v>
      </c>
      <c r="N71" s="112" t="str">
        <f>IFERROR(VLOOKUP(G71,男子登録②!$P$2:$V$101,6,FALSE),"0")</f>
        <v>0</v>
      </c>
      <c r="O71" s="210"/>
      <c r="P71" s="114" t="s">
        <v>266</v>
      </c>
      <c r="Q71" s="210"/>
      <c r="R71" s="112" t="str">
        <f>IFERROR(VLOOKUP(A71,種目!$C$2:$D$29,2,FALSE),"0")</f>
        <v>0</v>
      </c>
      <c r="S71" s="112">
        <f>入力シート③!D72</f>
        <v>0</v>
      </c>
      <c r="T71" s="114">
        <v>0</v>
      </c>
      <c r="U71" s="114">
        <v>2</v>
      </c>
      <c r="V71" s="112">
        <f>入力シート③!$B$1</f>
        <v>0</v>
      </c>
    </row>
    <row r="72" spans="1:22" s="112" customFormat="1" ht="12.95" customHeight="1">
      <c r="A72" s="112">
        <f>入力シート③!C73</f>
        <v>0</v>
      </c>
      <c r="B72" s="112" t="str">
        <f t="shared" si="3"/>
        <v>0</v>
      </c>
      <c r="C72" s="112" t="str">
        <f>IFERROR(VLOOKUP(入力シート③!$B$1,所属!$B$2:$C$56,2,FALSE),"0")</f>
        <v>0</v>
      </c>
      <c r="D72" s="210"/>
      <c r="E72" s="210"/>
      <c r="F72" s="112" t="str">
        <f>入力シート③!$A73</f>
        <v/>
      </c>
      <c r="G72" s="112">
        <f>入力シート③!B73</f>
        <v>0</v>
      </c>
      <c r="H72" s="113" t="str">
        <f>IFERROR(VLOOKUP(G72,男子登録②!$P$2:$V$101,4,FALSE),"0")</f>
        <v>0</v>
      </c>
      <c r="I72" s="112">
        <f t="shared" si="4"/>
        <v>0</v>
      </c>
      <c r="J72" s="113" t="str">
        <f>IFERROR(VLOOKUP(G72,男子登録②!$P$2:$V$101,5,FALSE),"0")</f>
        <v>0</v>
      </c>
      <c r="K72" s="113" t="str">
        <f>IFERROR(VLOOKUP(G72,男子登録②!$P$2:$V$101,7,FALSE),"0")</f>
        <v>0</v>
      </c>
      <c r="L72" s="112">
        <v>1</v>
      </c>
      <c r="M72" s="112" t="str">
        <f>IFERROR(VLOOKUP(G72,男子登録②!$P$2:$V$101,3,FALSE),"0")</f>
        <v>0</v>
      </c>
      <c r="N72" s="112" t="str">
        <f>IFERROR(VLOOKUP(G72,男子登録②!$P$2:$V$101,6,FALSE),"0")</f>
        <v>0</v>
      </c>
      <c r="O72" s="210"/>
      <c r="P72" s="114" t="s">
        <v>266</v>
      </c>
      <c r="Q72" s="210"/>
      <c r="R72" s="112" t="str">
        <f>IFERROR(VLOOKUP(A72,種目!$C$2:$D$29,2,FALSE),"0")</f>
        <v>0</v>
      </c>
      <c r="S72" s="112">
        <f>入力シート③!D73</f>
        <v>0</v>
      </c>
      <c r="T72" s="114">
        <v>0</v>
      </c>
      <c r="U72" s="114">
        <v>2</v>
      </c>
      <c r="V72" s="112">
        <f>入力シート③!$B$1</f>
        <v>0</v>
      </c>
    </row>
    <row r="73" spans="1:22" s="112" customFormat="1" ht="12.95" customHeight="1">
      <c r="A73" s="112">
        <f>入力シート③!C74</f>
        <v>0</v>
      </c>
      <c r="B73" s="112" t="str">
        <f t="shared" si="3"/>
        <v>0</v>
      </c>
      <c r="C73" s="112" t="str">
        <f>IFERROR(VLOOKUP(入力シート③!$B$1,所属!$B$2:$C$56,2,FALSE),"0")</f>
        <v>0</v>
      </c>
      <c r="D73" s="210"/>
      <c r="E73" s="210"/>
      <c r="F73" s="112" t="str">
        <f>入力シート③!$A74</f>
        <v/>
      </c>
      <c r="G73" s="112">
        <f>入力シート③!B74</f>
        <v>0</v>
      </c>
      <c r="H73" s="113" t="str">
        <f>IFERROR(VLOOKUP(G73,男子登録②!$P$2:$V$101,4,FALSE),"0")</f>
        <v>0</v>
      </c>
      <c r="I73" s="112">
        <f t="shared" si="4"/>
        <v>0</v>
      </c>
      <c r="J73" s="113" t="str">
        <f>IFERROR(VLOOKUP(G73,男子登録②!$P$2:$V$101,5,FALSE),"0")</f>
        <v>0</v>
      </c>
      <c r="K73" s="113" t="str">
        <f>IFERROR(VLOOKUP(G73,男子登録②!$P$2:$V$101,7,FALSE),"0")</f>
        <v>0</v>
      </c>
      <c r="L73" s="112">
        <v>1</v>
      </c>
      <c r="M73" s="112" t="str">
        <f>IFERROR(VLOOKUP(G73,男子登録②!$P$2:$V$101,3,FALSE),"0")</f>
        <v>0</v>
      </c>
      <c r="N73" s="112" t="str">
        <f>IFERROR(VLOOKUP(G73,男子登録②!$P$2:$V$101,6,FALSE),"0")</f>
        <v>0</v>
      </c>
      <c r="O73" s="210"/>
      <c r="P73" s="114" t="s">
        <v>266</v>
      </c>
      <c r="Q73" s="210"/>
      <c r="R73" s="112" t="str">
        <f>IFERROR(VLOOKUP(A73,種目!$C$2:$D$29,2,FALSE),"0")</f>
        <v>0</v>
      </c>
      <c r="S73" s="112">
        <f>入力シート③!D74</f>
        <v>0</v>
      </c>
      <c r="T73" s="114">
        <v>0</v>
      </c>
      <c r="U73" s="114">
        <v>2</v>
      </c>
      <c r="V73" s="112">
        <f>入力シート③!$B$1</f>
        <v>0</v>
      </c>
    </row>
    <row r="74" spans="1:22" s="112" customFormat="1" ht="12.95" customHeight="1">
      <c r="A74" s="112">
        <f>入力シート③!C75</f>
        <v>0</v>
      </c>
      <c r="B74" s="112" t="str">
        <f t="shared" si="3"/>
        <v>0</v>
      </c>
      <c r="C74" s="112" t="str">
        <f>IFERROR(VLOOKUP(入力シート③!$B$1,所属!$B$2:$C$56,2,FALSE),"0")</f>
        <v>0</v>
      </c>
      <c r="D74" s="210"/>
      <c r="E74" s="210"/>
      <c r="F74" s="112" t="str">
        <f>入力シート③!$A75</f>
        <v/>
      </c>
      <c r="G74" s="112">
        <f>入力シート③!B75</f>
        <v>0</v>
      </c>
      <c r="H74" s="113" t="str">
        <f>IFERROR(VLOOKUP(G74,男子登録②!$P$2:$V$101,4,FALSE),"0")</f>
        <v>0</v>
      </c>
      <c r="I74" s="112">
        <f t="shared" si="4"/>
        <v>0</v>
      </c>
      <c r="J74" s="113" t="str">
        <f>IFERROR(VLOOKUP(G74,男子登録②!$P$2:$V$101,5,FALSE),"0")</f>
        <v>0</v>
      </c>
      <c r="K74" s="113" t="str">
        <f>IFERROR(VLOOKUP(G74,男子登録②!$P$2:$V$101,7,FALSE),"0")</f>
        <v>0</v>
      </c>
      <c r="L74" s="112">
        <v>1</v>
      </c>
      <c r="M74" s="112" t="str">
        <f>IFERROR(VLOOKUP(G74,男子登録②!$P$2:$V$101,3,FALSE),"0")</f>
        <v>0</v>
      </c>
      <c r="N74" s="112" t="str">
        <f>IFERROR(VLOOKUP(G74,男子登録②!$P$2:$V$101,6,FALSE),"0")</f>
        <v>0</v>
      </c>
      <c r="O74" s="210"/>
      <c r="P74" s="114" t="s">
        <v>266</v>
      </c>
      <c r="Q74" s="210"/>
      <c r="R74" s="112" t="str">
        <f>IFERROR(VLOOKUP(A74,種目!$C$2:$D$29,2,FALSE),"0")</f>
        <v>0</v>
      </c>
      <c r="S74" s="112">
        <f>入力シート③!D75</f>
        <v>0</v>
      </c>
      <c r="T74" s="114">
        <v>0</v>
      </c>
      <c r="U74" s="114">
        <v>2</v>
      </c>
      <c r="V74" s="112">
        <f>入力シート③!$B$1</f>
        <v>0</v>
      </c>
    </row>
    <row r="75" spans="1:22" s="112" customFormat="1" ht="12.95" customHeight="1">
      <c r="A75" s="112">
        <f>入力シート③!C76</f>
        <v>0</v>
      </c>
      <c r="B75" s="112" t="str">
        <f t="shared" si="3"/>
        <v>0</v>
      </c>
      <c r="C75" s="112" t="str">
        <f>IFERROR(VLOOKUP(入力シート③!$B$1,所属!$B$2:$C$56,2,FALSE),"0")</f>
        <v>0</v>
      </c>
      <c r="D75" s="210"/>
      <c r="E75" s="210"/>
      <c r="F75" s="112" t="str">
        <f>入力シート③!$A76</f>
        <v/>
      </c>
      <c r="G75" s="112">
        <f>入力シート③!B76</f>
        <v>0</v>
      </c>
      <c r="H75" s="113" t="str">
        <f>IFERROR(VLOOKUP(G75,男子登録②!$P$2:$V$101,4,FALSE),"0")</f>
        <v>0</v>
      </c>
      <c r="I75" s="112">
        <f t="shared" si="4"/>
        <v>0</v>
      </c>
      <c r="J75" s="113" t="str">
        <f>IFERROR(VLOOKUP(G75,男子登録②!$P$2:$V$101,5,FALSE),"0")</f>
        <v>0</v>
      </c>
      <c r="K75" s="113" t="str">
        <f>IFERROR(VLOOKUP(G75,男子登録②!$P$2:$V$101,7,FALSE),"0")</f>
        <v>0</v>
      </c>
      <c r="L75" s="112">
        <v>1</v>
      </c>
      <c r="M75" s="112" t="str">
        <f>IFERROR(VLOOKUP(G75,男子登録②!$P$2:$V$101,3,FALSE),"0")</f>
        <v>0</v>
      </c>
      <c r="N75" s="112" t="str">
        <f>IFERROR(VLOOKUP(G75,男子登録②!$P$2:$V$101,6,FALSE),"0")</f>
        <v>0</v>
      </c>
      <c r="O75" s="210"/>
      <c r="P75" s="114" t="s">
        <v>266</v>
      </c>
      <c r="Q75" s="210"/>
      <c r="R75" s="112" t="str">
        <f>IFERROR(VLOOKUP(A75,種目!$C$2:$D$29,2,FALSE),"0")</f>
        <v>0</v>
      </c>
      <c r="S75" s="112">
        <f>入力シート③!D76</f>
        <v>0</v>
      </c>
      <c r="T75" s="114">
        <v>0</v>
      </c>
      <c r="U75" s="114">
        <v>2</v>
      </c>
      <c r="V75" s="112">
        <f>入力シート③!$B$1</f>
        <v>0</v>
      </c>
    </row>
    <row r="76" spans="1:22" s="112" customFormat="1" ht="12.95" customHeight="1">
      <c r="A76" s="112">
        <f>入力シート③!C77</f>
        <v>0</v>
      </c>
      <c r="B76" s="112" t="str">
        <f t="shared" si="3"/>
        <v>0</v>
      </c>
      <c r="C76" s="112" t="str">
        <f>IFERROR(VLOOKUP(入力シート③!$B$1,所属!$B$2:$C$56,2,FALSE),"0")</f>
        <v>0</v>
      </c>
      <c r="D76" s="210"/>
      <c r="E76" s="210"/>
      <c r="F76" s="112" t="str">
        <f>入力シート③!$A77</f>
        <v/>
      </c>
      <c r="G76" s="112">
        <f>入力シート③!B77</f>
        <v>0</v>
      </c>
      <c r="H76" s="113" t="str">
        <f>IFERROR(VLOOKUP(G76,男子登録②!$P$2:$V$101,4,FALSE),"0")</f>
        <v>0</v>
      </c>
      <c r="I76" s="112">
        <f t="shared" si="4"/>
        <v>0</v>
      </c>
      <c r="J76" s="113" t="str">
        <f>IFERROR(VLOOKUP(G76,男子登録②!$P$2:$V$101,5,FALSE),"0")</f>
        <v>0</v>
      </c>
      <c r="K76" s="113" t="str">
        <f>IFERROR(VLOOKUP(G76,男子登録②!$P$2:$V$101,7,FALSE),"0")</f>
        <v>0</v>
      </c>
      <c r="L76" s="112">
        <v>1</v>
      </c>
      <c r="M76" s="112" t="str">
        <f>IFERROR(VLOOKUP(G76,男子登録②!$P$2:$V$101,3,FALSE),"0")</f>
        <v>0</v>
      </c>
      <c r="N76" s="112" t="str">
        <f>IFERROR(VLOOKUP(G76,男子登録②!$P$2:$V$101,6,FALSE),"0")</f>
        <v>0</v>
      </c>
      <c r="O76" s="210"/>
      <c r="P76" s="114" t="s">
        <v>266</v>
      </c>
      <c r="Q76" s="210"/>
      <c r="R76" s="112" t="str">
        <f>IFERROR(VLOOKUP(A76,種目!$C$2:$D$29,2,FALSE),"0")</f>
        <v>0</v>
      </c>
      <c r="S76" s="112">
        <f>入力シート③!D77</f>
        <v>0</v>
      </c>
      <c r="T76" s="114">
        <v>0</v>
      </c>
      <c r="U76" s="114">
        <v>2</v>
      </c>
      <c r="V76" s="112">
        <f>入力シート③!$B$1</f>
        <v>0</v>
      </c>
    </row>
    <row r="77" spans="1:22" s="112" customFormat="1" ht="12.95" customHeight="1">
      <c r="A77" s="112">
        <f>入力シート③!C78</f>
        <v>0</v>
      </c>
      <c r="B77" s="112" t="str">
        <f t="shared" si="3"/>
        <v>0</v>
      </c>
      <c r="C77" s="112" t="str">
        <f>IFERROR(VLOOKUP(入力シート③!$B$1,所属!$B$2:$C$56,2,FALSE),"0")</f>
        <v>0</v>
      </c>
      <c r="D77" s="210"/>
      <c r="E77" s="210"/>
      <c r="F77" s="112" t="str">
        <f>入力シート③!$A78</f>
        <v/>
      </c>
      <c r="G77" s="112">
        <f>入力シート③!B78</f>
        <v>0</v>
      </c>
      <c r="H77" s="113" t="str">
        <f>IFERROR(VLOOKUP(G77,男子登録②!$P$2:$V$101,4,FALSE),"0")</f>
        <v>0</v>
      </c>
      <c r="I77" s="112">
        <f t="shared" si="4"/>
        <v>0</v>
      </c>
      <c r="J77" s="113" t="str">
        <f>IFERROR(VLOOKUP(G77,男子登録②!$P$2:$V$101,5,FALSE),"0")</f>
        <v>0</v>
      </c>
      <c r="K77" s="113" t="str">
        <f>IFERROR(VLOOKUP(G77,男子登録②!$P$2:$V$101,7,FALSE),"0")</f>
        <v>0</v>
      </c>
      <c r="L77" s="112">
        <v>1</v>
      </c>
      <c r="M77" s="112" t="str">
        <f>IFERROR(VLOOKUP(G77,男子登録②!$P$2:$V$101,3,FALSE),"0")</f>
        <v>0</v>
      </c>
      <c r="N77" s="112" t="str">
        <f>IFERROR(VLOOKUP(G77,男子登録②!$P$2:$V$101,6,FALSE),"0")</f>
        <v>0</v>
      </c>
      <c r="O77" s="210"/>
      <c r="P77" s="114" t="s">
        <v>266</v>
      </c>
      <c r="Q77" s="210"/>
      <c r="R77" s="112" t="str">
        <f>IFERROR(VLOOKUP(A77,種目!$C$2:$D$29,2,FALSE),"0")</f>
        <v>0</v>
      </c>
      <c r="S77" s="112">
        <f>入力シート③!D78</f>
        <v>0</v>
      </c>
      <c r="T77" s="114">
        <v>0</v>
      </c>
      <c r="U77" s="114">
        <v>2</v>
      </c>
      <c r="V77" s="112">
        <f>入力シート③!$B$1</f>
        <v>0</v>
      </c>
    </row>
    <row r="78" spans="1:22" s="112" customFormat="1" ht="12.95" customHeight="1">
      <c r="A78" s="112">
        <f>入力シート③!C79</f>
        <v>0</v>
      </c>
      <c r="B78" s="112" t="str">
        <f t="shared" si="3"/>
        <v>0</v>
      </c>
      <c r="C78" s="112" t="str">
        <f>IFERROR(VLOOKUP(入力シート③!$B$1,所属!$B$2:$C$56,2,FALSE),"0")</f>
        <v>0</v>
      </c>
      <c r="D78" s="210"/>
      <c r="E78" s="210"/>
      <c r="F78" s="112" t="str">
        <f>入力シート③!$A79</f>
        <v/>
      </c>
      <c r="G78" s="112">
        <f>入力シート③!B79</f>
        <v>0</v>
      </c>
      <c r="H78" s="113" t="str">
        <f>IFERROR(VLOOKUP(G78,男子登録②!$P$2:$V$101,4,FALSE),"0")</f>
        <v>0</v>
      </c>
      <c r="I78" s="112">
        <f t="shared" si="4"/>
        <v>0</v>
      </c>
      <c r="J78" s="113" t="str">
        <f>IFERROR(VLOOKUP(G78,男子登録②!$P$2:$V$101,5,FALSE),"0")</f>
        <v>0</v>
      </c>
      <c r="K78" s="113" t="str">
        <f>IFERROR(VLOOKUP(G78,男子登録②!$P$2:$V$101,7,FALSE),"0")</f>
        <v>0</v>
      </c>
      <c r="L78" s="112">
        <v>1</v>
      </c>
      <c r="M78" s="112" t="str">
        <f>IFERROR(VLOOKUP(G78,男子登録②!$P$2:$V$101,3,FALSE),"0")</f>
        <v>0</v>
      </c>
      <c r="N78" s="112" t="str">
        <f>IFERROR(VLOOKUP(G78,男子登録②!$P$2:$V$101,6,FALSE),"0")</f>
        <v>0</v>
      </c>
      <c r="O78" s="210"/>
      <c r="P78" s="114" t="s">
        <v>266</v>
      </c>
      <c r="Q78" s="210"/>
      <c r="R78" s="112" t="str">
        <f>IFERROR(VLOOKUP(A78,種目!$C$2:$D$29,2,FALSE),"0")</f>
        <v>0</v>
      </c>
      <c r="S78" s="112">
        <f>入力シート③!D79</f>
        <v>0</v>
      </c>
      <c r="T78" s="114">
        <v>0</v>
      </c>
      <c r="U78" s="114">
        <v>2</v>
      </c>
      <c r="V78" s="112">
        <f>入力シート③!$B$1</f>
        <v>0</v>
      </c>
    </row>
    <row r="79" spans="1:22" s="112" customFormat="1" ht="12.95" customHeight="1">
      <c r="A79" s="112">
        <f>入力シート③!C80</f>
        <v>0</v>
      </c>
      <c r="B79" s="112" t="str">
        <f t="shared" si="3"/>
        <v>0</v>
      </c>
      <c r="C79" s="112" t="str">
        <f>IFERROR(VLOOKUP(入力シート③!$B$1,所属!$B$2:$C$56,2,FALSE),"0")</f>
        <v>0</v>
      </c>
      <c r="D79" s="210"/>
      <c r="E79" s="210"/>
      <c r="F79" s="112" t="str">
        <f>入力シート③!$A80</f>
        <v/>
      </c>
      <c r="G79" s="112">
        <f>入力シート③!B80</f>
        <v>0</v>
      </c>
      <c r="H79" s="113" t="str">
        <f>IFERROR(VLOOKUP(G79,男子登録②!$P$2:$V$101,4,FALSE),"0")</f>
        <v>0</v>
      </c>
      <c r="I79" s="112">
        <f t="shared" si="4"/>
        <v>0</v>
      </c>
      <c r="J79" s="113" t="str">
        <f>IFERROR(VLOOKUP(G79,男子登録②!$P$2:$V$101,5,FALSE),"0")</f>
        <v>0</v>
      </c>
      <c r="K79" s="113" t="str">
        <f>IFERROR(VLOOKUP(G79,男子登録②!$P$2:$V$101,7,FALSE),"0")</f>
        <v>0</v>
      </c>
      <c r="L79" s="112">
        <v>1</v>
      </c>
      <c r="M79" s="112" t="str">
        <f>IFERROR(VLOOKUP(G79,男子登録②!$P$2:$V$101,3,FALSE),"0")</f>
        <v>0</v>
      </c>
      <c r="N79" s="112" t="str">
        <f>IFERROR(VLOOKUP(G79,男子登録②!$P$2:$V$101,6,FALSE),"0")</f>
        <v>0</v>
      </c>
      <c r="O79" s="210"/>
      <c r="P79" s="114" t="s">
        <v>266</v>
      </c>
      <c r="Q79" s="210"/>
      <c r="R79" s="112" t="str">
        <f>IFERROR(VLOOKUP(A79,種目!$C$2:$D$29,2,FALSE),"0")</f>
        <v>0</v>
      </c>
      <c r="S79" s="112">
        <f>入力シート③!D80</f>
        <v>0</v>
      </c>
      <c r="T79" s="114">
        <v>0</v>
      </c>
      <c r="U79" s="114">
        <v>2</v>
      </c>
      <c r="V79" s="112">
        <f>入力シート③!$B$1</f>
        <v>0</v>
      </c>
    </row>
    <row r="80" spans="1:22" s="112" customFormat="1" ht="12.95" customHeight="1">
      <c r="A80" s="112">
        <f>入力シート③!C81</f>
        <v>0</v>
      </c>
      <c r="B80" s="112" t="str">
        <f t="shared" si="3"/>
        <v>0</v>
      </c>
      <c r="C80" s="112" t="str">
        <f>IFERROR(VLOOKUP(入力シート③!$B$1,所属!$B$2:$C$56,2,FALSE),"0")</f>
        <v>0</v>
      </c>
      <c r="D80" s="210"/>
      <c r="E80" s="210"/>
      <c r="F80" s="112" t="str">
        <f>入力シート③!$A81</f>
        <v/>
      </c>
      <c r="G80" s="112">
        <f>入力シート③!B81</f>
        <v>0</v>
      </c>
      <c r="H80" s="113" t="str">
        <f>IFERROR(VLOOKUP(G80,男子登録②!$P$2:$V$101,4,FALSE),"0")</f>
        <v>0</v>
      </c>
      <c r="I80" s="112">
        <f t="shared" si="4"/>
        <v>0</v>
      </c>
      <c r="J80" s="113" t="str">
        <f>IFERROR(VLOOKUP(G80,男子登録②!$P$2:$V$101,5,FALSE),"0")</f>
        <v>0</v>
      </c>
      <c r="K80" s="113" t="str">
        <f>IFERROR(VLOOKUP(G80,男子登録②!$P$2:$V$101,7,FALSE),"0")</f>
        <v>0</v>
      </c>
      <c r="L80" s="112">
        <v>1</v>
      </c>
      <c r="M80" s="112" t="str">
        <f>IFERROR(VLOOKUP(G80,男子登録②!$P$2:$V$101,3,FALSE),"0")</f>
        <v>0</v>
      </c>
      <c r="N80" s="112" t="str">
        <f>IFERROR(VLOOKUP(G80,男子登録②!$P$2:$V$101,6,FALSE),"0")</f>
        <v>0</v>
      </c>
      <c r="O80" s="210"/>
      <c r="P80" s="114" t="s">
        <v>266</v>
      </c>
      <c r="Q80" s="210"/>
      <c r="R80" s="112" t="str">
        <f>IFERROR(VLOOKUP(A80,種目!$C$2:$D$29,2,FALSE),"0")</f>
        <v>0</v>
      </c>
      <c r="S80" s="112">
        <f>入力シート③!D81</f>
        <v>0</v>
      </c>
      <c r="T80" s="114">
        <v>0</v>
      </c>
      <c r="U80" s="114">
        <v>2</v>
      </c>
      <c r="V80" s="112">
        <f>入力シート③!$B$1</f>
        <v>0</v>
      </c>
    </row>
    <row r="81" spans="1:22" s="112" customFormat="1" ht="12.95" customHeight="1">
      <c r="A81" s="112">
        <f>入力シート③!C82</f>
        <v>0</v>
      </c>
      <c r="B81" s="112" t="str">
        <f t="shared" si="3"/>
        <v>0</v>
      </c>
      <c r="C81" s="112" t="str">
        <f>IFERROR(VLOOKUP(入力シート③!$B$1,所属!$B$2:$C$56,2,FALSE),"0")</f>
        <v>0</v>
      </c>
      <c r="D81" s="210"/>
      <c r="E81" s="210"/>
      <c r="F81" s="112" t="str">
        <f>入力シート③!$A82</f>
        <v/>
      </c>
      <c r="G81" s="112">
        <f>入力シート③!B82</f>
        <v>0</v>
      </c>
      <c r="H81" s="113" t="str">
        <f>IFERROR(VLOOKUP(G81,男子登録②!$P$2:$V$101,4,FALSE),"0")</f>
        <v>0</v>
      </c>
      <c r="I81" s="112">
        <f t="shared" si="4"/>
        <v>0</v>
      </c>
      <c r="J81" s="113" t="str">
        <f>IFERROR(VLOOKUP(G81,男子登録②!$P$2:$V$101,5,FALSE),"0")</f>
        <v>0</v>
      </c>
      <c r="K81" s="113" t="str">
        <f>IFERROR(VLOOKUP(G81,男子登録②!$P$2:$V$101,7,FALSE),"0")</f>
        <v>0</v>
      </c>
      <c r="L81" s="112">
        <v>1</v>
      </c>
      <c r="M81" s="112" t="str">
        <f>IFERROR(VLOOKUP(G81,男子登録②!$P$2:$V$101,3,FALSE),"0")</f>
        <v>0</v>
      </c>
      <c r="N81" s="112" t="str">
        <f>IFERROR(VLOOKUP(G81,男子登録②!$P$2:$V$101,6,FALSE),"0")</f>
        <v>0</v>
      </c>
      <c r="O81" s="210"/>
      <c r="P81" s="114" t="s">
        <v>266</v>
      </c>
      <c r="Q81" s="210"/>
      <c r="R81" s="112" t="str">
        <f>IFERROR(VLOOKUP(A81,種目!$C$2:$D$29,2,FALSE),"0")</f>
        <v>0</v>
      </c>
      <c r="S81" s="112">
        <f>入力シート③!D82</f>
        <v>0</v>
      </c>
      <c r="T81" s="114">
        <v>0</v>
      </c>
      <c r="U81" s="114">
        <v>2</v>
      </c>
      <c r="V81" s="112">
        <f>入力シート③!$B$1</f>
        <v>0</v>
      </c>
    </row>
    <row r="82" spans="1:22" s="112" customFormat="1" ht="12.95" customHeight="1">
      <c r="A82" s="112">
        <f>入力シート③!C83</f>
        <v>0</v>
      </c>
      <c r="B82" s="112" t="str">
        <f t="shared" si="3"/>
        <v>0</v>
      </c>
      <c r="C82" s="112" t="str">
        <f>IFERROR(VLOOKUP(入力シート③!$B$1,所属!$B$2:$C$56,2,FALSE),"0")</f>
        <v>0</v>
      </c>
      <c r="D82" s="210"/>
      <c r="E82" s="210"/>
      <c r="F82" s="112" t="str">
        <f>入力シート③!$A83</f>
        <v/>
      </c>
      <c r="G82" s="112">
        <f>入力シート③!B83</f>
        <v>0</v>
      </c>
      <c r="H82" s="113" t="str">
        <f>IFERROR(VLOOKUP(G82,男子登録②!$P$2:$V$101,4,FALSE),"0")</f>
        <v>0</v>
      </c>
      <c r="I82" s="112">
        <f t="shared" si="4"/>
        <v>0</v>
      </c>
      <c r="J82" s="113" t="str">
        <f>IFERROR(VLOOKUP(G82,男子登録②!$P$2:$V$101,5,FALSE),"0")</f>
        <v>0</v>
      </c>
      <c r="K82" s="113" t="str">
        <f>IFERROR(VLOOKUP(G82,男子登録②!$P$2:$V$101,7,FALSE),"0")</f>
        <v>0</v>
      </c>
      <c r="L82" s="112">
        <v>1</v>
      </c>
      <c r="M82" s="112" t="str">
        <f>IFERROR(VLOOKUP(G82,男子登録②!$P$2:$V$101,3,FALSE),"0")</f>
        <v>0</v>
      </c>
      <c r="N82" s="112" t="str">
        <f>IFERROR(VLOOKUP(G82,男子登録②!$P$2:$V$101,6,FALSE),"0")</f>
        <v>0</v>
      </c>
      <c r="O82" s="210"/>
      <c r="P82" s="114" t="s">
        <v>266</v>
      </c>
      <c r="Q82" s="210"/>
      <c r="R82" s="112" t="str">
        <f>IFERROR(VLOOKUP(A82,種目!$C$2:$D$29,2,FALSE),"0")</f>
        <v>0</v>
      </c>
      <c r="S82" s="112">
        <f>入力シート③!D83</f>
        <v>0</v>
      </c>
      <c r="T82" s="114">
        <v>0</v>
      </c>
      <c r="U82" s="114">
        <v>2</v>
      </c>
      <c r="V82" s="112">
        <f>入力シート③!$B$1</f>
        <v>0</v>
      </c>
    </row>
    <row r="83" spans="1:22" s="112" customFormat="1" ht="12.95" customHeight="1">
      <c r="A83" s="112">
        <f>入力シート③!C84</f>
        <v>0</v>
      </c>
      <c r="B83" s="112" t="str">
        <f t="shared" si="3"/>
        <v>0</v>
      </c>
      <c r="C83" s="112" t="str">
        <f>IFERROR(VLOOKUP(入力シート③!$B$1,所属!$B$2:$C$56,2,FALSE),"0")</f>
        <v>0</v>
      </c>
      <c r="D83" s="210"/>
      <c r="E83" s="210"/>
      <c r="F83" s="112" t="str">
        <f>入力シート③!$A84</f>
        <v/>
      </c>
      <c r="G83" s="112">
        <f>入力シート③!B84</f>
        <v>0</v>
      </c>
      <c r="H83" s="113" t="str">
        <f>IFERROR(VLOOKUP(G83,男子登録②!$P$2:$V$101,4,FALSE),"0")</f>
        <v>0</v>
      </c>
      <c r="I83" s="112">
        <f t="shared" si="4"/>
        <v>0</v>
      </c>
      <c r="J83" s="113" t="str">
        <f>IFERROR(VLOOKUP(G83,男子登録②!$P$2:$V$101,5,FALSE),"0")</f>
        <v>0</v>
      </c>
      <c r="K83" s="113" t="str">
        <f>IFERROR(VLOOKUP(G83,男子登録②!$P$2:$V$101,7,FALSE),"0")</f>
        <v>0</v>
      </c>
      <c r="L83" s="112">
        <v>1</v>
      </c>
      <c r="M83" s="112" t="str">
        <f>IFERROR(VLOOKUP(G83,男子登録②!$P$2:$V$101,3,FALSE),"0")</f>
        <v>0</v>
      </c>
      <c r="N83" s="112" t="str">
        <f>IFERROR(VLOOKUP(G83,男子登録②!$P$2:$V$101,6,FALSE),"0")</f>
        <v>0</v>
      </c>
      <c r="O83" s="210"/>
      <c r="P83" s="114" t="s">
        <v>266</v>
      </c>
      <c r="Q83" s="210"/>
      <c r="R83" s="112" t="str">
        <f>IFERROR(VLOOKUP(A83,種目!$C$2:$D$29,2,FALSE),"0")</f>
        <v>0</v>
      </c>
      <c r="S83" s="112">
        <f>入力シート③!D84</f>
        <v>0</v>
      </c>
      <c r="T83" s="114">
        <v>0</v>
      </c>
      <c r="U83" s="114">
        <v>2</v>
      </c>
      <c r="V83" s="112">
        <f>入力シート③!$B$1</f>
        <v>0</v>
      </c>
    </row>
    <row r="84" spans="1:22" s="112" customFormat="1" ht="12.95" customHeight="1">
      <c r="A84" s="112">
        <f>入力シート③!C85</f>
        <v>0</v>
      </c>
      <c r="B84" s="112" t="str">
        <f t="shared" si="3"/>
        <v>0</v>
      </c>
      <c r="C84" s="112" t="str">
        <f>IFERROR(VLOOKUP(入力シート③!$B$1,所属!$B$2:$C$56,2,FALSE),"0")</f>
        <v>0</v>
      </c>
      <c r="D84" s="210"/>
      <c r="E84" s="210"/>
      <c r="F84" s="112" t="str">
        <f>入力シート③!$A85</f>
        <v/>
      </c>
      <c r="G84" s="112">
        <f>入力シート③!B85</f>
        <v>0</v>
      </c>
      <c r="H84" s="113" t="str">
        <f>IFERROR(VLOOKUP(G84,男子登録②!$P$2:$V$101,4,FALSE),"0")</f>
        <v>0</v>
      </c>
      <c r="I84" s="112">
        <f t="shared" si="4"/>
        <v>0</v>
      </c>
      <c r="J84" s="113" t="str">
        <f>IFERROR(VLOOKUP(G84,男子登録②!$P$2:$V$101,5,FALSE),"0")</f>
        <v>0</v>
      </c>
      <c r="K84" s="113" t="str">
        <f>IFERROR(VLOOKUP(G84,男子登録②!$P$2:$V$101,7,FALSE),"0")</f>
        <v>0</v>
      </c>
      <c r="L84" s="112">
        <v>1</v>
      </c>
      <c r="M84" s="112" t="str">
        <f>IFERROR(VLOOKUP(G84,男子登録②!$P$2:$V$101,3,FALSE),"0")</f>
        <v>0</v>
      </c>
      <c r="N84" s="112" t="str">
        <f>IFERROR(VLOOKUP(G84,男子登録②!$P$2:$V$101,6,FALSE),"0")</f>
        <v>0</v>
      </c>
      <c r="O84" s="210"/>
      <c r="P84" s="114" t="s">
        <v>266</v>
      </c>
      <c r="Q84" s="210"/>
      <c r="R84" s="112" t="str">
        <f>IFERROR(VLOOKUP(A84,種目!$C$2:$D$29,2,FALSE),"0")</f>
        <v>0</v>
      </c>
      <c r="S84" s="112">
        <f>入力シート③!D85</f>
        <v>0</v>
      </c>
      <c r="T84" s="114">
        <v>0</v>
      </c>
      <c r="U84" s="114">
        <v>2</v>
      </c>
      <c r="V84" s="112">
        <f>入力シート③!$B$1</f>
        <v>0</v>
      </c>
    </row>
    <row r="85" spans="1:22" s="112" customFormat="1" ht="12.95" customHeight="1">
      <c r="A85" s="112">
        <f>入力シート③!C86</f>
        <v>0</v>
      </c>
      <c r="B85" s="112" t="str">
        <f t="shared" si="3"/>
        <v>0</v>
      </c>
      <c r="C85" s="112" t="str">
        <f>IFERROR(VLOOKUP(入力シート③!$B$1,所属!$B$2:$C$56,2,FALSE),"0")</f>
        <v>0</v>
      </c>
      <c r="D85" s="210"/>
      <c r="E85" s="210"/>
      <c r="F85" s="112" t="str">
        <f>入力シート③!$A86</f>
        <v/>
      </c>
      <c r="G85" s="112">
        <f>入力シート③!B86</f>
        <v>0</v>
      </c>
      <c r="H85" s="113" t="str">
        <f>IFERROR(VLOOKUP(G85,男子登録②!$P$2:$V$101,4,FALSE),"0")</f>
        <v>0</v>
      </c>
      <c r="I85" s="112">
        <f t="shared" si="4"/>
        <v>0</v>
      </c>
      <c r="J85" s="113" t="str">
        <f>IFERROR(VLOOKUP(G85,男子登録②!$P$2:$V$101,5,FALSE),"0")</f>
        <v>0</v>
      </c>
      <c r="K85" s="113" t="str">
        <f>IFERROR(VLOOKUP(G85,男子登録②!$P$2:$V$101,7,FALSE),"0")</f>
        <v>0</v>
      </c>
      <c r="L85" s="112">
        <v>1</v>
      </c>
      <c r="M85" s="112" t="str">
        <f>IFERROR(VLOOKUP(G85,男子登録②!$P$2:$V$101,3,FALSE),"0")</f>
        <v>0</v>
      </c>
      <c r="N85" s="112" t="str">
        <f>IFERROR(VLOOKUP(G85,男子登録②!$P$2:$V$101,6,FALSE),"0")</f>
        <v>0</v>
      </c>
      <c r="O85" s="210"/>
      <c r="P85" s="114" t="s">
        <v>266</v>
      </c>
      <c r="Q85" s="210"/>
      <c r="R85" s="112" t="str">
        <f>IFERROR(VLOOKUP(A85,種目!$C$2:$D$29,2,FALSE),"0")</f>
        <v>0</v>
      </c>
      <c r="S85" s="112">
        <f>入力シート③!D86</f>
        <v>0</v>
      </c>
      <c r="T85" s="114">
        <v>0</v>
      </c>
      <c r="U85" s="114">
        <v>2</v>
      </c>
      <c r="V85" s="112">
        <f>入力シート③!$B$1</f>
        <v>0</v>
      </c>
    </row>
    <row r="86" spans="1:22" s="112" customFormat="1" ht="12.95" customHeight="1">
      <c r="A86" s="112">
        <f>入力シート③!C87</f>
        <v>0</v>
      </c>
      <c r="B86" s="112" t="str">
        <f t="shared" si="3"/>
        <v>0</v>
      </c>
      <c r="C86" s="112" t="str">
        <f>IFERROR(VLOOKUP(入力シート③!$B$1,所属!$B$2:$C$56,2,FALSE),"0")</f>
        <v>0</v>
      </c>
      <c r="D86" s="210"/>
      <c r="E86" s="210"/>
      <c r="F86" s="112" t="str">
        <f>入力シート③!$A87</f>
        <v/>
      </c>
      <c r="G86" s="112">
        <f>入力シート③!B87</f>
        <v>0</v>
      </c>
      <c r="H86" s="113" t="str">
        <f>IFERROR(VLOOKUP(G86,男子登録②!$P$2:$V$101,4,FALSE),"0")</f>
        <v>0</v>
      </c>
      <c r="I86" s="112">
        <f t="shared" si="4"/>
        <v>0</v>
      </c>
      <c r="J86" s="113" t="str">
        <f>IFERROR(VLOOKUP(G86,男子登録②!$P$2:$V$101,5,FALSE),"0")</f>
        <v>0</v>
      </c>
      <c r="K86" s="113" t="str">
        <f>IFERROR(VLOOKUP(G86,男子登録②!$P$2:$V$101,7,FALSE),"0")</f>
        <v>0</v>
      </c>
      <c r="L86" s="112">
        <v>1</v>
      </c>
      <c r="M86" s="112" t="str">
        <f>IFERROR(VLOOKUP(G86,男子登録②!$P$2:$V$101,3,FALSE),"0")</f>
        <v>0</v>
      </c>
      <c r="N86" s="112" t="str">
        <f>IFERROR(VLOOKUP(G86,男子登録②!$P$2:$V$101,6,FALSE),"0")</f>
        <v>0</v>
      </c>
      <c r="O86" s="210"/>
      <c r="P86" s="114" t="s">
        <v>266</v>
      </c>
      <c r="Q86" s="210"/>
      <c r="R86" s="112" t="str">
        <f>IFERROR(VLOOKUP(A86,種目!$C$2:$D$29,2,FALSE),"0")</f>
        <v>0</v>
      </c>
      <c r="S86" s="112">
        <f>入力シート③!D87</f>
        <v>0</v>
      </c>
      <c r="T86" s="114">
        <v>0</v>
      </c>
      <c r="U86" s="114">
        <v>2</v>
      </c>
      <c r="V86" s="112">
        <f>入力シート③!$B$1</f>
        <v>0</v>
      </c>
    </row>
    <row r="87" spans="1:22" s="112" customFormat="1" ht="12.95" customHeight="1">
      <c r="A87" s="112">
        <f>入力シート③!C88</f>
        <v>0</v>
      </c>
      <c r="B87" s="112" t="str">
        <f t="shared" si="3"/>
        <v>0</v>
      </c>
      <c r="C87" s="112" t="str">
        <f>IFERROR(VLOOKUP(入力シート③!$B$1,所属!$B$2:$C$56,2,FALSE),"0")</f>
        <v>0</v>
      </c>
      <c r="D87" s="210"/>
      <c r="E87" s="210"/>
      <c r="F87" s="112" t="str">
        <f>入力シート③!$A88</f>
        <v/>
      </c>
      <c r="G87" s="112">
        <f>入力シート③!B88</f>
        <v>0</v>
      </c>
      <c r="H87" s="113" t="str">
        <f>IFERROR(VLOOKUP(G87,男子登録②!$P$2:$V$101,4,FALSE),"0")</f>
        <v>0</v>
      </c>
      <c r="I87" s="112">
        <f t="shared" si="4"/>
        <v>0</v>
      </c>
      <c r="J87" s="113" t="str">
        <f>IFERROR(VLOOKUP(G87,男子登録②!$P$2:$V$101,5,FALSE),"0")</f>
        <v>0</v>
      </c>
      <c r="K87" s="113" t="str">
        <f>IFERROR(VLOOKUP(G87,男子登録②!$P$2:$V$101,7,FALSE),"0")</f>
        <v>0</v>
      </c>
      <c r="L87" s="112">
        <v>1</v>
      </c>
      <c r="M87" s="112" t="str">
        <f>IFERROR(VLOOKUP(G87,男子登録②!$P$2:$V$101,3,FALSE),"0")</f>
        <v>0</v>
      </c>
      <c r="N87" s="112" t="str">
        <f>IFERROR(VLOOKUP(G87,男子登録②!$P$2:$V$101,6,FALSE),"0")</f>
        <v>0</v>
      </c>
      <c r="O87" s="210"/>
      <c r="P87" s="114" t="s">
        <v>266</v>
      </c>
      <c r="Q87" s="210"/>
      <c r="R87" s="112" t="str">
        <f>IFERROR(VLOOKUP(A87,種目!$C$2:$D$29,2,FALSE),"0")</f>
        <v>0</v>
      </c>
      <c r="S87" s="112">
        <f>入力シート③!D88</f>
        <v>0</v>
      </c>
      <c r="T87" s="114">
        <v>0</v>
      </c>
      <c r="U87" s="114">
        <v>2</v>
      </c>
      <c r="V87" s="112">
        <f>入力シート③!$B$1</f>
        <v>0</v>
      </c>
    </row>
    <row r="88" spans="1:22" s="112" customFormat="1" ht="12.95" customHeight="1">
      <c r="A88" s="112">
        <f>入力シート③!C89</f>
        <v>0</v>
      </c>
      <c r="B88" s="112" t="str">
        <f t="shared" si="3"/>
        <v>0</v>
      </c>
      <c r="C88" s="112" t="str">
        <f>IFERROR(VLOOKUP(入力シート③!$B$1,所属!$B$2:$C$56,2,FALSE),"0")</f>
        <v>0</v>
      </c>
      <c r="D88" s="210"/>
      <c r="E88" s="210"/>
      <c r="F88" s="112" t="str">
        <f>入力シート③!$A89</f>
        <v/>
      </c>
      <c r="G88" s="112">
        <f>入力シート③!B89</f>
        <v>0</v>
      </c>
      <c r="H88" s="113" t="str">
        <f>IFERROR(VLOOKUP(G88,男子登録②!$P$2:$V$101,4,FALSE),"0")</f>
        <v>0</v>
      </c>
      <c r="I88" s="112">
        <f t="shared" si="4"/>
        <v>0</v>
      </c>
      <c r="J88" s="113" t="str">
        <f>IFERROR(VLOOKUP(G88,男子登録②!$P$2:$V$101,5,FALSE),"0")</f>
        <v>0</v>
      </c>
      <c r="K88" s="113" t="str">
        <f>IFERROR(VLOOKUP(G88,男子登録②!$P$2:$V$101,7,FALSE),"0")</f>
        <v>0</v>
      </c>
      <c r="L88" s="112">
        <v>1</v>
      </c>
      <c r="M88" s="112" t="str">
        <f>IFERROR(VLOOKUP(G88,男子登録②!$P$2:$V$101,3,FALSE),"0")</f>
        <v>0</v>
      </c>
      <c r="N88" s="112" t="str">
        <f>IFERROR(VLOOKUP(G88,男子登録②!$P$2:$V$101,6,FALSE),"0")</f>
        <v>0</v>
      </c>
      <c r="O88" s="210"/>
      <c r="P88" s="114" t="s">
        <v>266</v>
      </c>
      <c r="Q88" s="210"/>
      <c r="R88" s="112" t="str">
        <f>IFERROR(VLOOKUP(A88,種目!$C$2:$D$29,2,FALSE),"0")</f>
        <v>0</v>
      </c>
      <c r="S88" s="112">
        <f>入力シート③!D89</f>
        <v>0</v>
      </c>
      <c r="T88" s="114">
        <v>0</v>
      </c>
      <c r="U88" s="114">
        <v>2</v>
      </c>
      <c r="V88" s="112">
        <f>入力シート③!$B$1</f>
        <v>0</v>
      </c>
    </row>
    <row r="89" spans="1:22" s="112" customFormat="1" ht="12.95" customHeight="1">
      <c r="A89" s="112">
        <f>入力シート③!C90</f>
        <v>0</v>
      </c>
      <c r="B89" s="112" t="str">
        <f t="shared" si="3"/>
        <v>0</v>
      </c>
      <c r="C89" s="112" t="str">
        <f>IFERROR(VLOOKUP(入力シート③!$B$1,所属!$B$2:$C$56,2,FALSE),"0")</f>
        <v>0</v>
      </c>
      <c r="D89" s="210"/>
      <c r="E89" s="210"/>
      <c r="F89" s="112" t="str">
        <f>入力シート③!$A90</f>
        <v/>
      </c>
      <c r="G89" s="112">
        <f>入力シート③!B90</f>
        <v>0</v>
      </c>
      <c r="H89" s="113" t="str">
        <f>IFERROR(VLOOKUP(G89,男子登録②!$P$2:$V$101,4,FALSE),"0")</f>
        <v>0</v>
      </c>
      <c r="I89" s="112">
        <f t="shared" si="4"/>
        <v>0</v>
      </c>
      <c r="J89" s="113" t="str">
        <f>IFERROR(VLOOKUP(G89,男子登録②!$P$2:$V$101,5,FALSE),"0")</f>
        <v>0</v>
      </c>
      <c r="K89" s="113" t="str">
        <f>IFERROR(VLOOKUP(G89,男子登録②!$P$2:$V$101,7,FALSE),"0")</f>
        <v>0</v>
      </c>
      <c r="L89" s="112">
        <v>1</v>
      </c>
      <c r="M89" s="112" t="str">
        <f>IFERROR(VLOOKUP(G89,男子登録②!$P$2:$V$101,3,FALSE),"0")</f>
        <v>0</v>
      </c>
      <c r="N89" s="112" t="str">
        <f>IFERROR(VLOOKUP(G89,男子登録②!$P$2:$V$101,6,FALSE),"0")</f>
        <v>0</v>
      </c>
      <c r="O89" s="210"/>
      <c r="P89" s="114" t="s">
        <v>266</v>
      </c>
      <c r="Q89" s="210"/>
      <c r="R89" s="112" t="str">
        <f>IFERROR(VLOOKUP(A89,種目!$C$2:$D$29,2,FALSE),"0")</f>
        <v>0</v>
      </c>
      <c r="S89" s="112">
        <f>入力シート③!D90</f>
        <v>0</v>
      </c>
      <c r="T89" s="114">
        <v>0</v>
      </c>
      <c r="U89" s="114">
        <v>2</v>
      </c>
      <c r="V89" s="112">
        <f>入力シート③!$B$1</f>
        <v>0</v>
      </c>
    </row>
    <row r="90" spans="1:22" s="112" customFormat="1" ht="12.95" customHeight="1">
      <c r="A90" s="112">
        <f>入力シート③!C91</f>
        <v>0</v>
      </c>
      <c r="B90" s="112" t="str">
        <f t="shared" si="3"/>
        <v>0</v>
      </c>
      <c r="C90" s="112" t="str">
        <f>IFERROR(VLOOKUP(入力シート③!$B$1,所属!$B$2:$C$56,2,FALSE),"0")</f>
        <v>0</v>
      </c>
      <c r="D90" s="210"/>
      <c r="E90" s="210"/>
      <c r="F90" s="112" t="str">
        <f>入力シート③!$A91</f>
        <v/>
      </c>
      <c r="G90" s="112">
        <f>入力シート③!B91</f>
        <v>0</v>
      </c>
      <c r="H90" s="113" t="str">
        <f>IFERROR(VLOOKUP(G90,男子登録②!$P$2:$V$101,4,FALSE),"0")</f>
        <v>0</v>
      </c>
      <c r="I90" s="112">
        <f t="shared" si="4"/>
        <v>0</v>
      </c>
      <c r="J90" s="113" t="str">
        <f>IFERROR(VLOOKUP(G90,男子登録②!$P$2:$V$101,5,FALSE),"0")</f>
        <v>0</v>
      </c>
      <c r="K90" s="113" t="str">
        <f>IFERROR(VLOOKUP(G90,男子登録②!$P$2:$V$101,7,FALSE),"0")</f>
        <v>0</v>
      </c>
      <c r="L90" s="112">
        <v>1</v>
      </c>
      <c r="M90" s="112" t="str">
        <f>IFERROR(VLOOKUP(G90,男子登録②!$P$2:$V$101,3,FALSE),"0")</f>
        <v>0</v>
      </c>
      <c r="N90" s="112" t="str">
        <f>IFERROR(VLOOKUP(G90,男子登録②!$P$2:$V$101,6,FALSE),"0")</f>
        <v>0</v>
      </c>
      <c r="O90" s="210"/>
      <c r="P90" s="114" t="s">
        <v>266</v>
      </c>
      <c r="Q90" s="210"/>
      <c r="R90" s="112" t="str">
        <f>IFERROR(VLOOKUP(A90,種目!$C$2:$D$29,2,FALSE),"0")</f>
        <v>0</v>
      </c>
      <c r="S90" s="112">
        <f>入力シート③!D91</f>
        <v>0</v>
      </c>
      <c r="T90" s="114">
        <v>0</v>
      </c>
      <c r="U90" s="114">
        <v>2</v>
      </c>
      <c r="V90" s="112">
        <f>入力シート③!$B$1</f>
        <v>0</v>
      </c>
    </row>
    <row r="91" spans="1:22" s="112" customFormat="1" ht="12.95" customHeight="1">
      <c r="A91" s="112">
        <f>入力シート③!C92</f>
        <v>0</v>
      </c>
      <c r="B91" s="112" t="str">
        <f t="shared" si="3"/>
        <v>0</v>
      </c>
      <c r="C91" s="112" t="str">
        <f>IFERROR(VLOOKUP(入力シート③!$B$1,所属!$B$2:$C$56,2,FALSE),"0")</f>
        <v>0</v>
      </c>
      <c r="D91" s="210"/>
      <c r="E91" s="210"/>
      <c r="F91" s="112" t="str">
        <f>入力シート③!$A92</f>
        <v/>
      </c>
      <c r="G91" s="112">
        <f>入力シート③!B92</f>
        <v>0</v>
      </c>
      <c r="H91" s="113" t="str">
        <f>IFERROR(VLOOKUP(G91,男子登録②!$P$2:$V$101,4,FALSE),"0")</f>
        <v>0</v>
      </c>
      <c r="I91" s="112">
        <f t="shared" si="4"/>
        <v>0</v>
      </c>
      <c r="J91" s="113" t="str">
        <f>IFERROR(VLOOKUP(G91,男子登録②!$P$2:$V$101,5,FALSE),"0")</f>
        <v>0</v>
      </c>
      <c r="K91" s="113" t="str">
        <f>IFERROR(VLOOKUP(G91,男子登録②!$P$2:$V$101,7,FALSE),"0")</f>
        <v>0</v>
      </c>
      <c r="L91" s="112">
        <v>1</v>
      </c>
      <c r="M91" s="112" t="str">
        <f>IFERROR(VLOOKUP(G91,男子登録②!$P$2:$V$101,3,FALSE),"0")</f>
        <v>0</v>
      </c>
      <c r="N91" s="112" t="str">
        <f>IFERROR(VLOOKUP(G91,男子登録②!$P$2:$V$101,6,FALSE),"0")</f>
        <v>0</v>
      </c>
      <c r="O91" s="210"/>
      <c r="P91" s="114" t="s">
        <v>266</v>
      </c>
      <c r="Q91" s="210"/>
      <c r="R91" s="112" t="str">
        <f>IFERROR(VLOOKUP(A91,種目!$C$2:$D$29,2,FALSE),"0")</f>
        <v>0</v>
      </c>
      <c r="S91" s="112">
        <f>入力シート③!D92</f>
        <v>0</v>
      </c>
      <c r="T91" s="114">
        <v>0</v>
      </c>
      <c r="U91" s="114">
        <v>2</v>
      </c>
      <c r="V91" s="112">
        <f>入力シート③!$B$1</f>
        <v>0</v>
      </c>
    </row>
    <row r="92" spans="1:22" s="112" customFormat="1" ht="12.95" customHeight="1">
      <c r="A92" s="112">
        <f>入力シート③!C93</f>
        <v>0</v>
      </c>
      <c r="B92" s="112" t="str">
        <f t="shared" si="3"/>
        <v>0</v>
      </c>
      <c r="C92" s="112" t="str">
        <f>IFERROR(VLOOKUP(入力シート③!$B$1,所属!$B$2:$C$56,2,FALSE),"0")</f>
        <v>0</v>
      </c>
      <c r="D92" s="210"/>
      <c r="E92" s="210"/>
      <c r="F92" s="112" t="str">
        <f>入力シート③!$A93</f>
        <v/>
      </c>
      <c r="G92" s="112">
        <f>入力シート③!B93</f>
        <v>0</v>
      </c>
      <c r="H92" s="113" t="str">
        <f>IFERROR(VLOOKUP(G92,男子登録②!$P$2:$V$101,4,FALSE),"0")</f>
        <v>0</v>
      </c>
      <c r="I92" s="112">
        <f t="shared" si="4"/>
        <v>0</v>
      </c>
      <c r="J92" s="113" t="str">
        <f>IFERROR(VLOOKUP(G92,男子登録②!$P$2:$V$101,5,FALSE),"0")</f>
        <v>0</v>
      </c>
      <c r="K92" s="113" t="str">
        <f>IFERROR(VLOOKUP(G92,男子登録②!$P$2:$V$101,7,FALSE),"0")</f>
        <v>0</v>
      </c>
      <c r="L92" s="112">
        <v>1</v>
      </c>
      <c r="M92" s="112" t="str">
        <f>IFERROR(VLOOKUP(G92,男子登録②!$P$2:$V$101,3,FALSE),"0")</f>
        <v>0</v>
      </c>
      <c r="N92" s="112" t="str">
        <f>IFERROR(VLOOKUP(G92,男子登録②!$P$2:$V$101,6,FALSE),"0")</f>
        <v>0</v>
      </c>
      <c r="O92" s="210"/>
      <c r="P92" s="114" t="s">
        <v>266</v>
      </c>
      <c r="Q92" s="210"/>
      <c r="R92" s="112" t="str">
        <f>IFERROR(VLOOKUP(A92,種目!$C$2:$D$29,2,FALSE),"0")</f>
        <v>0</v>
      </c>
      <c r="S92" s="112">
        <f>入力シート③!D93</f>
        <v>0</v>
      </c>
      <c r="T92" s="114">
        <v>0</v>
      </c>
      <c r="U92" s="114">
        <v>2</v>
      </c>
      <c r="V92" s="112">
        <f>入力シート③!$B$1</f>
        <v>0</v>
      </c>
    </row>
    <row r="93" spans="1:22" s="112" customFormat="1" ht="12.95" customHeight="1">
      <c r="A93" s="112">
        <f>入力シート③!C94</f>
        <v>0</v>
      </c>
      <c r="B93" s="112" t="str">
        <f t="shared" si="3"/>
        <v>0</v>
      </c>
      <c r="C93" s="112" t="str">
        <f>IFERROR(VLOOKUP(入力シート③!$B$1,所属!$B$2:$C$56,2,FALSE),"0")</f>
        <v>0</v>
      </c>
      <c r="D93" s="210"/>
      <c r="E93" s="210"/>
      <c r="F93" s="112" t="str">
        <f>入力シート③!$A94</f>
        <v/>
      </c>
      <c r="G93" s="112">
        <f>入力シート③!B94</f>
        <v>0</v>
      </c>
      <c r="H93" s="113" t="str">
        <f>IFERROR(VLOOKUP(G93,男子登録②!$P$2:$V$101,4,FALSE),"0")</f>
        <v>0</v>
      </c>
      <c r="I93" s="112">
        <f t="shared" si="4"/>
        <v>0</v>
      </c>
      <c r="J93" s="113" t="str">
        <f>IFERROR(VLOOKUP(G93,男子登録②!$P$2:$V$101,5,FALSE),"0")</f>
        <v>0</v>
      </c>
      <c r="K93" s="113" t="str">
        <f>IFERROR(VLOOKUP(G93,男子登録②!$P$2:$V$101,7,FALSE),"0")</f>
        <v>0</v>
      </c>
      <c r="L93" s="112">
        <v>1</v>
      </c>
      <c r="M93" s="112" t="str">
        <f>IFERROR(VLOOKUP(G93,男子登録②!$P$2:$V$101,3,FALSE),"0")</f>
        <v>0</v>
      </c>
      <c r="N93" s="112" t="str">
        <f>IFERROR(VLOOKUP(G93,男子登録②!$P$2:$V$101,6,FALSE),"0")</f>
        <v>0</v>
      </c>
      <c r="O93" s="210"/>
      <c r="P93" s="114" t="s">
        <v>266</v>
      </c>
      <c r="Q93" s="210"/>
      <c r="R93" s="112" t="str">
        <f>IFERROR(VLOOKUP(A93,種目!$C$2:$D$29,2,FALSE),"0")</f>
        <v>0</v>
      </c>
      <c r="S93" s="112">
        <f>入力シート③!D94</f>
        <v>0</v>
      </c>
      <c r="T93" s="114">
        <v>0</v>
      </c>
      <c r="U93" s="114">
        <v>2</v>
      </c>
      <c r="V93" s="112">
        <f>入力シート③!$B$1</f>
        <v>0</v>
      </c>
    </row>
    <row r="94" spans="1:22" s="112" customFormat="1" ht="12.95" customHeight="1">
      <c r="A94" s="112">
        <f>入力シート③!C95</f>
        <v>0</v>
      </c>
      <c r="B94" s="112" t="str">
        <f t="shared" si="3"/>
        <v>0</v>
      </c>
      <c r="C94" s="112" t="str">
        <f>IFERROR(VLOOKUP(入力シート③!$B$1,所属!$B$2:$C$56,2,FALSE),"0")</f>
        <v>0</v>
      </c>
      <c r="D94" s="210"/>
      <c r="E94" s="210"/>
      <c r="F94" s="112" t="str">
        <f>入力シート③!$A95</f>
        <v/>
      </c>
      <c r="G94" s="112">
        <f>入力シート③!B95</f>
        <v>0</v>
      </c>
      <c r="H94" s="113" t="str">
        <f>IFERROR(VLOOKUP(G94,男子登録②!$P$2:$V$101,4,FALSE),"0")</f>
        <v>0</v>
      </c>
      <c r="I94" s="112">
        <f t="shared" si="4"/>
        <v>0</v>
      </c>
      <c r="J94" s="113" t="str">
        <f>IFERROR(VLOOKUP(G94,男子登録②!$P$2:$V$101,5,FALSE),"0")</f>
        <v>0</v>
      </c>
      <c r="K94" s="113" t="str">
        <f>IFERROR(VLOOKUP(G94,男子登録②!$P$2:$V$101,7,FALSE),"0")</f>
        <v>0</v>
      </c>
      <c r="L94" s="112">
        <v>1</v>
      </c>
      <c r="M94" s="112" t="str">
        <f>IFERROR(VLOOKUP(G94,男子登録②!$P$2:$V$101,3,FALSE),"0")</f>
        <v>0</v>
      </c>
      <c r="N94" s="112" t="str">
        <f>IFERROR(VLOOKUP(G94,男子登録②!$P$2:$V$101,6,FALSE),"0")</f>
        <v>0</v>
      </c>
      <c r="O94" s="210"/>
      <c r="P94" s="114" t="s">
        <v>266</v>
      </c>
      <c r="Q94" s="210"/>
      <c r="R94" s="112" t="str">
        <f>IFERROR(VLOOKUP(A94,種目!$C$2:$D$29,2,FALSE),"0")</f>
        <v>0</v>
      </c>
      <c r="S94" s="112">
        <f>入力シート③!D95</f>
        <v>0</v>
      </c>
      <c r="T94" s="114">
        <v>0</v>
      </c>
      <c r="U94" s="114">
        <v>2</v>
      </c>
      <c r="V94" s="112">
        <f>入力シート③!$B$1</f>
        <v>0</v>
      </c>
    </row>
    <row r="95" spans="1:22" s="112" customFormat="1" ht="12.95" customHeight="1">
      <c r="A95" s="112">
        <f>入力シート③!C96</f>
        <v>0</v>
      </c>
      <c r="B95" s="112" t="str">
        <f t="shared" si="3"/>
        <v>0</v>
      </c>
      <c r="C95" s="112" t="str">
        <f>IFERROR(VLOOKUP(入力シート③!$B$1,所属!$B$2:$C$56,2,FALSE),"0")</f>
        <v>0</v>
      </c>
      <c r="D95" s="210"/>
      <c r="E95" s="210"/>
      <c r="F95" s="112" t="str">
        <f>入力シート③!$A96</f>
        <v/>
      </c>
      <c r="G95" s="112">
        <f>入力シート③!B96</f>
        <v>0</v>
      </c>
      <c r="H95" s="113" t="str">
        <f>IFERROR(VLOOKUP(G95,男子登録②!$P$2:$V$101,4,FALSE),"0")</f>
        <v>0</v>
      </c>
      <c r="I95" s="112">
        <f t="shared" si="4"/>
        <v>0</v>
      </c>
      <c r="J95" s="113" t="str">
        <f>IFERROR(VLOOKUP(G95,男子登録②!$P$2:$V$101,5,FALSE),"0")</f>
        <v>0</v>
      </c>
      <c r="K95" s="113" t="str">
        <f>IFERROR(VLOOKUP(G95,男子登録②!$P$2:$V$101,7,FALSE),"0")</f>
        <v>0</v>
      </c>
      <c r="L95" s="112">
        <v>1</v>
      </c>
      <c r="M95" s="112" t="str">
        <f>IFERROR(VLOOKUP(G95,男子登録②!$P$2:$V$101,3,FALSE),"0")</f>
        <v>0</v>
      </c>
      <c r="N95" s="112" t="str">
        <f>IFERROR(VLOOKUP(G95,男子登録②!$P$2:$V$101,6,FALSE),"0")</f>
        <v>0</v>
      </c>
      <c r="O95" s="210"/>
      <c r="P95" s="114" t="s">
        <v>266</v>
      </c>
      <c r="Q95" s="210"/>
      <c r="R95" s="112" t="str">
        <f>IFERROR(VLOOKUP(A95,種目!$C$2:$D$29,2,FALSE),"0")</f>
        <v>0</v>
      </c>
      <c r="S95" s="112">
        <f>入力シート③!D96</f>
        <v>0</v>
      </c>
      <c r="T95" s="114">
        <v>0</v>
      </c>
      <c r="U95" s="114">
        <v>2</v>
      </c>
      <c r="V95" s="112">
        <f>入力シート③!$B$1</f>
        <v>0</v>
      </c>
    </row>
    <row r="96" spans="1:22" s="112" customFormat="1" ht="12.95" customHeight="1">
      <c r="A96" s="112">
        <f>入力シート③!C97</f>
        <v>0</v>
      </c>
      <c r="B96" s="112" t="str">
        <f t="shared" si="3"/>
        <v>0</v>
      </c>
      <c r="C96" s="112" t="str">
        <f>IFERROR(VLOOKUP(入力シート③!$B$1,所属!$B$2:$C$56,2,FALSE),"0")</f>
        <v>0</v>
      </c>
      <c r="D96" s="210"/>
      <c r="E96" s="210"/>
      <c r="F96" s="112" t="str">
        <f>入力シート③!$A97</f>
        <v/>
      </c>
      <c r="G96" s="112">
        <f>入力シート③!B97</f>
        <v>0</v>
      </c>
      <c r="H96" s="113" t="str">
        <f>IFERROR(VLOOKUP(G96,男子登録②!$P$2:$V$101,4,FALSE),"0")</f>
        <v>0</v>
      </c>
      <c r="I96" s="112">
        <f t="shared" si="4"/>
        <v>0</v>
      </c>
      <c r="J96" s="113" t="str">
        <f>IFERROR(VLOOKUP(G96,男子登録②!$P$2:$V$101,5,FALSE),"0")</f>
        <v>0</v>
      </c>
      <c r="K96" s="113" t="str">
        <f>IFERROR(VLOOKUP(G96,男子登録②!$P$2:$V$101,7,FALSE),"0")</f>
        <v>0</v>
      </c>
      <c r="L96" s="112">
        <v>1</v>
      </c>
      <c r="M96" s="112" t="str">
        <f>IFERROR(VLOOKUP(G96,男子登録②!$P$2:$V$101,3,FALSE),"0")</f>
        <v>0</v>
      </c>
      <c r="N96" s="112" t="str">
        <f>IFERROR(VLOOKUP(G96,男子登録②!$P$2:$V$101,6,FALSE),"0")</f>
        <v>0</v>
      </c>
      <c r="O96" s="210"/>
      <c r="P96" s="114" t="s">
        <v>266</v>
      </c>
      <c r="Q96" s="210"/>
      <c r="R96" s="112" t="str">
        <f>IFERROR(VLOOKUP(A96,種目!$C$2:$D$29,2,FALSE),"0")</f>
        <v>0</v>
      </c>
      <c r="S96" s="112">
        <f>入力シート③!D97</f>
        <v>0</v>
      </c>
      <c r="T96" s="114">
        <v>0</v>
      </c>
      <c r="U96" s="114">
        <v>2</v>
      </c>
      <c r="V96" s="112">
        <f>入力シート③!$B$1</f>
        <v>0</v>
      </c>
    </row>
    <row r="97" spans="1:22" s="112" customFormat="1" ht="12.95" customHeight="1">
      <c r="A97" s="112">
        <f>入力シート③!C98</f>
        <v>0</v>
      </c>
      <c r="B97" s="112" t="str">
        <f t="shared" si="3"/>
        <v>0</v>
      </c>
      <c r="C97" s="112" t="str">
        <f>IFERROR(VLOOKUP(入力シート③!$B$1,所属!$B$2:$C$56,2,FALSE),"0")</f>
        <v>0</v>
      </c>
      <c r="D97" s="210"/>
      <c r="E97" s="210"/>
      <c r="F97" s="112" t="str">
        <f>入力シート③!$A98</f>
        <v/>
      </c>
      <c r="G97" s="112">
        <f>入力シート③!B98</f>
        <v>0</v>
      </c>
      <c r="H97" s="113" t="str">
        <f>IFERROR(VLOOKUP(G97,男子登録②!$P$2:$V$101,4,FALSE),"0")</f>
        <v>0</v>
      </c>
      <c r="I97" s="112">
        <f t="shared" si="4"/>
        <v>0</v>
      </c>
      <c r="J97" s="113" t="str">
        <f>IFERROR(VLOOKUP(G97,男子登録②!$P$2:$V$101,5,FALSE),"0")</f>
        <v>0</v>
      </c>
      <c r="K97" s="113" t="str">
        <f>IFERROR(VLOOKUP(G97,男子登録②!$P$2:$V$101,7,FALSE),"0")</f>
        <v>0</v>
      </c>
      <c r="L97" s="112">
        <v>1</v>
      </c>
      <c r="M97" s="112" t="str">
        <f>IFERROR(VLOOKUP(G97,男子登録②!$P$2:$V$101,3,FALSE),"0")</f>
        <v>0</v>
      </c>
      <c r="N97" s="112" t="str">
        <f>IFERROR(VLOOKUP(G97,男子登録②!$P$2:$V$101,6,FALSE),"0")</f>
        <v>0</v>
      </c>
      <c r="O97" s="210"/>
      <c r="P97" s="114" t="s">
        <v>266</v>
      </c>
      <c r="Q97" s="210"/>
      <c r="R97" s="112" t="str">
        <f>IFERROR(VLOOKUP(A97,種目!$C$2:$D$29,2,FALSE),"0")</f>
        <v>0</v>
      </c>
      <c r="S97" s="112">
        <f>入力シート③!D98</f>
        <v>0</v>
      </c>
      <c r="T97" s="114">
        <v>0</v>
      </c>
      <c r="U97" s="114">
        <v>2</v>
      </c>
      <c r="V97" s="112">
        <f>入力シート③!$B$1</f>
        <v>0</v>
      </c>
    </row>
    <row r="98" spans="1:22" s="112" customFormat="1" ht="12.95" customHeight="1">
      <c r="A98" s="112">
        <f>入力シート③!C99</f>
        <v>0</v>
      </c>
      <c r="B98" s="112" t="str">
        <f t="shared" si="3"/>
        <v>0</v>
      </c>
      <c r="C98" s="112" t="str">
        <f>IFERROR(VLOOKUP(入力シート③!$B$1,所属!$B$2:$C$56,2,FALSE),"0")</f>
        <v>0</v>
      </c>
      <c r="D98" s="210"/>
      <c r="E98" s="210"/>
      <c r="F98" s="112" t="str">
        <f>入力シート③!$A99</f>
        <v/>
      </c>
      <c r="G98" s="112">
        <f>入力シート③!B99</f>
        <v>0</v>
      </c>
      <c r="H98" s="113" t="str">
        <f>IFERROR(VLOOKUP(G98,男子登録②!$P$2:$V$101,4,FALSE),"0")</f>
        <v>0</v>
      </c>
      <c r="I98" s="112">
        <f t="shared" si="4"/>
        <v>0</v>
      </c>
      <c r="J98" s="113" t="str">
        <f>IFERROR(VLOOKUP(G98,男子登録②!$P$2:$V$101,5,FALSE),"0")</f>
        <v>0</v>
      </c>
      <c r="K98" s="113" t="str">
        <f>IFERROR(VLOOKUP(G98,男子登録②!$P$2:$V$101,7,FALSE),"0")</f>
        <v>0</v>
      </c>
      <c r="L98" s="112">
        <v>1</v>
      </c>
      <c r="M98" s="112" t="str">
        <f>IFERROR(VLOOKUP(G98,男子登録②!$P$2:$V$101,3,FALSE),"0")</f>
        <v>0</v>
      </c>
      <c r="N98" s="112" t="str">
        <f>IFERROR(VLOOKUP(G98,男子登録②!$P$2:$V$101,6,FALSE),"0")</f>
        <v>0</v>
      </c>
      <c r="O98" s="210"/>
      <c r="P98" s="114" t="s">
        <v>266</v>
      </c>
      <c r="Q98" s="210"/>
      <c r="R98" s="112" t="str">
        <f>IFERROR(VLOOKUP(A98,種目!$C$2:$D$29,2,FALSE),"0")</f>
        <v>0</v>
      </c>
      <c r="S98" s="112">
        <f>入力シート③!D99</f>
        <v>0</v>
      </c>
      <c r="T98" s="114">
        <v>0</v>
      </c>
      <c r="U98" s="114">
        <v>2</v>
      </c>
      <c r="V98" s="112">
        <f>入力シート③!$B$1</f>
        <v>0</v>
      </c>
    </row>
    <row r="99" spans="1:22" s="112" customFormat="1" ht="12.95" customHeight="1">
      <c r="A99" s="112">
        <f>入力シート③!C100</f>
        <v>0</v>
      </c>
      <c r="B99" s="112" t="str">
        <f t="shared" si="3"/>
        <v>0</v>
      </c>
      <c r="C99" s="112" t="str">
        <f>IFERROR(VLOOKUP(入力シート③!$B$1,所属!$B$2:$C$56,2,FALSE),"0")</f>
        <v>0</v>
      </c>
      <c r="D99" s="210"/>
      <c r="E99" s="210"/>
      <c r="F99" s="112" t="str">
        <f>入力シート③!$A100</f>
        <v/>
      </c>
      <c r="G99" s="112">
        <f>入力シート③!B100</f>
        <v>0</v>
      </c>
      <c r="H99" s="113" t="str">
        <f>IFERROR(VLOOKUP(G99,男子登録②!$P$2:$V$101,4,FALSE),"0")</f>
        <v>0</v>
      </c>
      <c r="I99" s="112">
        <f t="shared" si="4"/>
        <v>0</v>
      </c>
      <c r="J99" s="113" t="str">
        <f>IFERROR(VLOOKUP(G99,男子登録②!$P$2:$V$101,5,FALSE),"0")</f>
        <v>0</v>
      </c>
      <c r="K99" s="113" t="str">
        <f>IFERROR(VLOOKUP(G99,男子登録②!$P$2:$V$101,7,FALSE),"0")</f>
        <v>0</v>
      </c>
      <c r="L99" s="112">
        <v>1</v>
      </c>
      <c r="M99" s="112" t="str">
        <f>IFERROR(VLOOKUP(G99,男子登録②!$P$2:$V$101,3,FALSE),"0")</f>
        <v>0</v>
      </c>
      <c r="N99" s="112" t="str">
        <f>IFERROR(VLOOKUP(G99,男子登録②!$P$2:$V$101,6,FALSE),"0")</f>
        <v>0</v>
      </c>
      <c r="O99" s="210"/>
      <c r="P99" s="114" t="s">
        <v>266</v>
      </c>
      <c r="Q99" s="210"/>
      <c r="R99" s="112" t="str">
        <f>IFERROR(VLOOKUP(A99,種目!$C$2:$D$29,2,FALSE),"0")</f>
        <v>0</v>
      </c>
      <c r="S99" s="112">
        <f>入力シート③!D100</f>
        <v>0</v>
      </c>
      <c r="T99" s="114">
        <v>0</v>
      </c>
      <c r="U99" s="114">
        <v>2</v>
      </c>
      <c r="V99" s="112">
        <f>入力シート③!$B$1</f>
        <v>0</v>
      </c>
    </row>
    <row r="100" spans="1:22" s="112" customFormat="1" ht="12.95" customHeight="1">
      <c r="A100" s="112">
        <f>入力シート③!C101</f>
        <v>0</v>
      </c>
      <c r="B100" s="112" t="str">
        <f t="shared" si="3"/>
        <v>0</v>
      </c>
      <c r="C100" s="112" t="str">
        <f>IFERROR(VLOOKUP(入力シート③!$B$1,所属!$B$2:$C$56,2,FALSE),"0")</f>
        <v>0</v>
      </c>
      <c r="D100" s="210"/>
      <c r="E100" s="210"/>
      <c r="F100" s="112" t="str">
        <f>入力シート③!$A101</f>
        <v/>
      </c>
      <c r="G100" s="112">
        <f>入力シート③!B101</f>
        <v>0</v>
      </c>
      <c r="H100" s="113" t="str">
        <f>IFERROR(VLOOKUP(G100,男子登録②!$P$2:$V$101,4,FALSE),"0")</f>
        <v>0</v>
      </c>
      <c r="I100" s="112">
        <f t="shared" si="4"/>
        <v>0</v>
      </c>
      <c r="J100" s="113" t="str">
        <f>IFERROR(VLOOKUP(G100,男子登録②!$P$2:$V$101,5,FALSE),"0")</f>
        <v>0</v>
      </c>
      <c r="K100" s="113" t="str">
        <f>IFERROR(VLOOKUP(G100,男子登録②!$P$2:$V$101,7,FALSE),"0")</f>
        <v>0</v>
      </c>
      <c r="L100" s="112">
        <v>1</v>
      </c>
      <c r="M100" s="112" t="str">
        <f>IFERROR(VLOOKUP(G100,男子登録②!$P$2:$V$101,3,FALSE),"0")</f>
        <v>0</v>
      </c>
      <c r="N100" s="112" t="str">
        <f>IFERROR(VLOOKUP(G100,男子登録②!$P$2:$V$101,6,FALSE),"0")</f>
        <v>0</v>
      </c>
      <c r="O100" s="210"/>
      <c r="P100" s="114" t="s">
        <v>266</v>
      </c>
      <c r="Q100" s="210"/>
      <c r="R100" s="112" t="str">
        <f>IFERROR(VLOOKUP(A100,種目!$C$2:$D$29,2,FALSE),"0")</f>
        <v>0</v>
      </c>
      <c r="S100" s="112">
        <f>入力シート③!D101</f>
        <v>0</v>
      </c>
      <c r="T100" s="114">
        <v>0</v>
      </c>
      <c r="U100" s="114">
        <v>2</v>
      </c>
      <c r="V100" s="112">
        <f>入力シート③!$B$1</f>
        <v>0</v>
      </c>
    </row>
    <row r="101" spans="1:22" s="112" customFormat="1" ht="12.95" customHeight="1">
      <c r="A101" s="112">
        <f>入力シート③!C102</f>
        <v>0</v>
      </c>
      <c r="B101" s="112" t="str">
        <f t="shared" si="3"/>
        <v>0</v>
      </c>
      <c r="C101" s="112" t="str">
        <f>IFERROR(VLOOKUP(入力シート③!$B$1,所属!$B$2:$C$56,2,FALSE),"0")</f>
        <v>0</v>
      </c>
      <c r="D101" s="210"/>
      <c r="E101" s="210"/>
      <c r="F101" s="112" t="str">
        <f>入力シート③!$A102</f>
        <v/>
      </c>
      <c r="G101" s="112">
        <f>入力シート③!B102</f>
        <v>0</v>
      </c>
      <c r="H101" s="113" t="str">
        <f>IFERROR(VLOOKUP(G101,男子登録②!$P$2:$V$101,4,FALSE),"0")</f>
        <v>0</v>
      </c>
      <c r="I101" s="112">
        <f t="shared" si="4"/>
        <v>0</v>
      </c>
      <c r="J101" s="113" t="str">
        <f>IFERROR(VLOOKUP(G101,男子登録②!$P$2:$V$101,5,FALSE),"0")</f>
        <v>0</v>
      </c>
      <c r="K101" s="113" t="str">
        <f>IFERROR(VLOOKUP(G101,男子登録②!$P$2:$V$101,7,FALSE),"0")</f>
        <v>0</v>
      </c>
      <c r="L101" s="112">
        <v>1</v>
      </c>
      <c r="M101" s="112" t="str">
        <f>IFERROR(VLOOKUP(G101,男子登録②!$P$2:$V$101,3,FALSE),"0")</f>
        <v>0</v>
      </c>
      <c r="N101" s="112" t="str">
        <f>IFERROR(VLOOKUP(G101,男子登録②!$P$2:$V$101,6,FALSE),"0")</f>
        <v>0</v>
      </c>
      <c r="O101" s="210"/>
      <c r="P101" s="114" t="s">
        <v>266</v>
      </c>
      <c r="Q101" s="210"/>
      <c r="R101" s="112" t="str">
        <f>IFERROR(VLOOKUP(A101,種目!$C$2:$D$29,2,FALSE),"0")</f>
        <v>0</v>
      </c>
      <c r="S101" s="112">
        <f>入力シート③!D102</f>
        <v>0</v>
      </c>
      <c r="T101" s="114">
        <v>0</v>
      </c>
      <c r="U101" s="114">
        <v>2</v>
      </c>
      <c r="V101" s="112">
        <f>入力シート③!$B$1</f>
        <v>0</v>
      </c>
    </row>
    <row r="102" spans="1:22" s="112" customFormat="1" ht="12.95" customHeight="1">
      <c r="A102" s="112">
        <f>入力シート③!C103</f>
        <v>0</v>
      </c>
      <c r="B102" s="112" t="str">
        <f t="shared" si="3"/>
        <v>0</v>
      </c>
      <c r="C102" s="112" t="str">
        <f>IFERROR(VLOOKUP(入力シート③!$B$1,所属!$B$2:$C$56,2,FALSE),"0")</f>
        <v>0</v>
      </c>
      <c r="D102" s="210"/>
      <c r="E102" s="210"/>
      <c r="F102" s="112" t="str">
        <f>入力シート③!$A103</f>
        <v/>
      </c>
      <c r="G102" s="112">
        <f>入力シート③!B103</f>
        <v>0</v>
      </c>
      <c r="H102" s="113" t="str">
        <f>IFERROR(VLOOKUP(G102,男子登録②!$P$2:$V$101,4,FALSE),"0")</f>
        <v>0</v>
      </c>
      <c r="I102" s="112">
        <f t="shared" si="4"/>
        <v>0</v>
      </c>
      <c r="J102" s="113" t="str">
        <f>IFERROR(VLOOKUP(G102,男子登録②!$P$2:$V$101,5,FALSE),"0")</f>
        <v>0</v>
      </c>
      <c r="K102" s="113" t="str">
        <f>IFERROR(VLOOKUP(G102,男子登録②!$P$2:$V$101,7,FALSE),"0")</f>
        <v>0</v>
      </c>
      <c r="L102" s="112">
        <v>1</v>
      </c>
      <c r="M102" s="112" t="str">
        <f>IFERROR(VLOOKUP(G102,男子登録②!$P$2:$V$101,3,FALSE),"0")</f>
        <v>0</v>
      </c>
      <c r="N102" s="112" t="str">
        <f>IFERROR(VLOOKUP(G102,男子登録②!$P$2:$V$101,6,FALSE),"0")</f>
        <v>0</v>
      </c>
      <c r="O102" s="210"/>
      <c r="P102" s="114" t="s">
        <v>266</v>
      </c>
      <c r="Q102" s="210"/>
      <c r="R102" s="112" t="str">
        <f>IFERROR(VLOOKUP(A102,種目!$C$2:$D$29,2,FALSE),"0")</f>
        <v>0</v>
      </c>
      <c r="S102" s="112">
        <f>入力シート③!D103</f>
        <v>0</v>
      </c>
      <c r="T102" s="114">
        <v>0</v>
      </c>
      <c r="U102" s="114">
        <v>2</v>
      </c>
      <c r="V102" s="112">
        <f>入力シート③!$B$1</f>
        <v>0</v>
      </c>
    </row>
    <row r="103" spans="1:22" s="112" customFormat="1" ht="12.95" customHeight="1">
      <c r="A103" s="112">
        <f>入力シート③!C104</f>
        <v>0</v>
      </c>
      <c r="B103" s="112" t="str">
        <f t="shared" si="3"/>
        <v>0</v>
      </c>
      <c r="C103" s="112" t="str">
        <f>IFERROR(VLOOKUP(入力シート③!$B$1,所属!$B$2:$C$56,2,FALSE),"0")</f>
        <v>0</v>
      </c>
      <c r="D103" s="210"/>
      <c r="E103" s="210"/>
      <c r="F103" s="112" t="str">
        <f>入力シート③!$A104</f>
        <v/>
      </c>
      <c r="G103" s="112">
        <f>入力シート③!B104</f>
        <v>0</v>
      </c>
      <c r="H103" s="113" t="str">
        <f>IFERROR(VLOOKUP(G103,男子登録②!$P$2:$V$101,4,FALSE),"0")</f>
        <v>0</v>
      </c>
      <c r="I103" s="112">
        <f t="shared" si="4"/>
        <v>0</v>
      </c>
      <c r="J103" s="113" t="str">
        <f>IFERROR(VLOOKUP(G103,男子登録②!$P$2:$V$101,5,FALSE),"0")</f>
        <v>0</v>
      </c>
      <c r="K103" s="113" t="str">
        <f>IFERROR(VLOOKUP(G103,男子登録②!$P$2:$V$101,7,FALSE),"0")</f>
        <v>0</v>
      </c>
      <c r="L103" s="112">
        <v>1</v>
      </c>
      <c r="M103" s="112" t="str">
        <f>IFERROR(VLOOKUP(G103,男子登録②!$P$2:$V$101,3,FALSE),"0")</f>
        <v>0</v>
      </c>
      <c r="N103" s="112" t="str">
        <f>IFERROR(VLOOKUP(G103,男子登録②!$P$2:$V$101,6,FALSE),"0")</f>
        <v>0</v>
      </c>
      <c r="O103" s="210"/>
      <c r="P103" s="114" t="s">
        <v>266</v>
      </c>
      <c r="Q103" s="210"/>
      <c r="R103" s="112" t="str">
        <f>IFERROR(VLOOKUP(A103,種目!$C$2:$D$29,2,FALSE),"0")</f>
        <v>0</v>
      </c>
      <c r="S103" s="112">
        <f>入力シート③!D104</f>
        <v>0</v>
      </c>
      <c r="T103" s="114">
        <v>0</v>
      </c>
      <c r="U103" s="114">
        <v>2</v>
      </c>
      <c r="V103" s="112">
        <f>入力シート③!$B$1</f>
        <v>0</v>
      </c>
    </row>
    <row r="104" spans="1:22" s="112" customFormat="1" ht="12.95" customHeight="1">
      <c r="A104" s="112">
        <f>入力シート③!C105</f>
        <v>0</v>
      </c>
      <c r="B104" s="112" t="str">
        <f t="shared" si="3"/>
        <v>0</v>
      </c>
      <c r="C104" s="112" t="str">
        <f>IFERROR(VLOOKUP(入力シート③!$B$1,所属!$B$2:$C$56,2,FALSE),"0")</f>
        <v>0</v>
      </c>
      <c r="D104" s="210"/>
      <c r="E104" s="210"/>
      <c r="F104" s="112" t="str">
        <f>入力シート③!$A105</f>
        <v/>
      </c>
      <c r="G104" s="112">
        <f>入力シート③!B105</f>
        <v>0</v>
      </c>
      <c r="H104" s="113" t="str">
        <f>IFERROR(VLOOKUP(G104,男子登録②!$P$2:$V$101,4,FALSE),"0")</f>
        <v>0</v>
      </c>
      <c r="I104" s="112">
        <f t="shared" si="4"/>
        <v>0</v>
      </c>
      <c r="J104" s="113" t="str">
        <f>IFERROR(VLOOKUP(G104,男子登録②!$P$2:$V$101,5,FALSE),"0")</f>
        <v>0</v>
      </c>
      <c r="K104" s="113" t="str">
        <f>IFERROR(VLOOKUP(G104,男子登録②!$P$2:$V$101,7,FALSE),"0")</f>
        <v>0</v>
      </c>
      <c r="L104" s="112">
        <v>1</v>
      </c>
      <c r="M104" s="112" t="str">
        <f>IFERROR(VLOOKUP(G104,男子登録②!$P$2:$V$101,3,FALSE),"0")</f>
        <v>0</v>
      </c>
      <c r="N104" s="112" t="str">
        <f>IFERROR(VLOOKUP(G104,男子登録②!$P$2:$V$101,6,FALSE),"0")</f>
        <v>0</v>
      </c>
      <c r="O104" s="210"/>
      <c r="P104" s="114" t="s">
        <v>266</v>
      </c>
      <c r="Q104" s="210"/>
      <c r="R104" s="112" t="str">
        <f>IFERROR(VLOOKUP(A104,種目!$C$2:$D$29,2,FALSE),"0")</f>
        <v>0</v>
      </c>
      <c r="S104" s="112">
        <f>入力シート③!D105</f>
        <v>0</v>
      </c>
      <c r="T104" s="114">
        <v>0</v>
      </c>
      <c r="U104" s="114">
        <v>2</v>
      </c>
      <c r="V104" s="112">
        <f>入力シート③!$B$1</f>
        <v>0</v>
      </c>
    </row>
    <row r="105" spans="1:22" s="112" customFormat="1" ht="12.95" customHeight="1">
      <c r="A105" s="112">
        <f>入力シート③!C106</f>
        <v>0</v>
      </c>
      <c r="B105" s="112" t="str">
        <f t="shared" si="3"/>
        <v>0</v>
      </c>
      <c r="C105" s="112" t="str">
        <f>IFERROR(VLOOKUP(入力シート③!$B$1,所属!$B$2:$C$56,2,FALSE),"0")</f>
        <v>0</v>
      </c>
      <c r="D105" s="210"/>
      <c r="E105" s="210"/>
      <c r="F105" s="112" t="str">
        <f>入力シート③!$A106</f>
        <v/>
      </c>
      <c r="G105" s="112">
        <f>入力シート③!B106</f>
        <v>0</v>
      </c>
      <c r="H105" s="113" t="str">
        <f>IFERROR(VLOOKUP(G105,男子登録②!$P$2:$V$101,4,FALSE),"0")</f>
        <v>0</v>
      </c>
      <c r="I105" s="112">
        <f t="shared" si="4"/>
        <v>0</v>
      </c>
      <c r="J105" s="113" t="str">
        <f>IFERROR(VLOOKUP(G105,男子登録②!$P$2:$V$101,5,FALSE),"0")</f>
        <v>0</v>
      </c>
      <c r="K105" s="113" t="str">
        <f>IFERROR(VLOOKUP(G105,男子登録②!$P$2:$V$101,7,FALSE),"0")</f>
        <v>0</v>
      </c>
      <c r="L105" s="112">
        <v>1</v>
      </c>
      <c r="M105" s="112" t="str">
        <f>IFERROR(VLOOKUP(G105,男子登録②!$P$2:$V$101,3,FALSE),"0")</f>
        <v>0</v>
      </c>
      <c r="N105" s="112" t="str">
        <f>IFERROR(VLOOKUP(G105,男子登録②!$P$2:$V$101,6,FALSE),"0")</f>
        <v>0</v>
      </c>
      <c r="O105" s="210"/>
      <c r="P105" s="114" t="s">
        <v>266</v>
      </c>
      <c r="Q105" s="210"/>
      <c r="R105" s="112" t="str">
        <f>IFERROR(VLOOKUP(A105,種目!$C$2:$D$29,2,FALSE),"0")</f>
        <v>0</v>
      </c>
      <c r="S105" s="112">
        <f>入力シート③!D106</f>
        <v>0</v>
      </c>
      <c r="T105" s="114">
        <v>0</v>
      </c>
      <c r="U105" s="114">
        <v>2</v>
      </c>
      <c r="V105" s="112">
        <f>入力シート③!$B$1</f>
        <v>0</v>
      </c>
    </row>
    <row r="106" spans="1:22" s="112" customFormat="1" ht="12.95" customHeight="1">
      <c r="A106" s="112">
        <f>入力シート③!C107</f>
        <v>0</v>
      </c>
      <c r="B106" s="112" t="str">
        <f t="shared" si="3"/>
        <v>0</v>
      </c>
      <c r="C106" s="112" t="str">
        <f>IFERROR(VLOOKUP(入力シート③!$B$1,所属!$B$2:$C$56,2,FALSE),"0")</f>
        <v>0</v>
      </c>
      <c r="D106" s="210"/>
      <c r="E106" s="210"/>
      <c r="F106" s="112" t="str">
        <f>入力シート③!$A107</f>
        <v/>
      </c>
      <c r="G106" s="112">
        <f>入力シート③!B107</f>
        <v>0</v>
      </c>
      <c r="H106" s="113" t="str">
        <f>IFERROR(VLOOKUP(G106,男子登録②!$P$2:$V$101,4,FALSE),"0")</f>
        <v>0</v>
      </c>
      <c r="I106" s="112">
        <f t="shared" si="4"/>
        <v>0</v>
      </c>
      <c r="J106" s="113" t="str">
        <f>IFERROR(VLOOKUP(G106,男子登録②!$P$2:$V$101,5,FALSE),"0")</f>
        <v>0</v>
      </c>
      <c r="K106" s="113" t="str">
        <f>IFERROR(VLOOKUP(G106,男子登録②!$P$2:$V$101,7,FALSE),"0")</f>
        <v>0</v>
      </c>
      <c r="L106" s="112">
        <v>1</v>
      </c>
      <c r="M106" s="112" t="str">
        <f>IFERROR(VLOOKUP(G106,男子登録②!$P$2:$V$101,3,FALSE),"0")</f>
        <v>0</v>
      </c>
      <c r="N106" s="112" t="str">
        <f>IFERROR(VLOOKUP(G106,男子登録②!$P$2:$V$101,6,FALSE),"0")</f>
        <v>0</v>
      </c>
      <c r="O106" s="210"/>
      <c r="P106" s="114" t="s">
        <v>266</v>
      </c>
      <c r="Q106" s="210"/>
      <c r="R106" s="112" t="str">
        <f>IFERROR(VLOOKUP(A106,種目!$C$2:$D$29,2,FALSE),"0")</f>
        <v>0</v>
      </c>
      <c r="S106" s="112">
        <f>入力シート③!D107</f>
        <v>0</v>
      </c>
      <c r="T106" s="114">
        <v>0</v>
      </c>
      <c r="U106" s="114">
        <v>2</v>
      </c>
      <c r="V106" s="112">
        <f>入力シート③!$B$1</f>
        <v>0</v>
      </c>
    </row>
    <row r="107" spans="1:22" s="112" customFormat="1" ht="12.95" customHeight="1">
      <c r="A107" s="112">
        <f>入力シート③!C108</f>
        <v>0</v>
      </c>
      <c r="B107" s="112" t="str">
        <f t="shared" si="3"/>
        <v>0</v>
      </c>
      <c r="C107" s="112" t="str">
        <f>IFERROR(VLOOKUP(入力シート③!$B$1,所属!$B$2:$C$56,2,FALSE),"0")</f>
        <v>0</v>
      </c>
      <c r="D107" s="210"/>
      <c r="E107" s="210"/>
      <c r="F107" s="112" t="str">
        <f>入力シート③!$A108</f>
        <v/>
      </c>
      <c r="G107" s="112">
        <f>入力シート③!B108</f>
        <v>0</v>
      </c>
      <c r="H107" s="113" t="str">
        <f>IFERROR(VLOOKUP(G107,男子登録②!$P$2:$V$101,4,FALSE),"0")</f>
        <v>0</v>
      </c>
      <c r="I107" s="112">
        <f t="shared" si="4"/>
        <v>0</v>
      </c>
      <c r="J107" s="113" t="str">
        <f>IFERROR(VLOOKUP(G107,男子登録②!$P$2:$V$101,5,FALSE),"0")</f>
        <v>0</v>
      </c>
      <c r="K107" s="113" t="str">
        <f>IFERROR(VLOOKUP(G107,男子登録②!$P$2:$V$101,7,FALSE),"0")</f>
        <v>0</v>
      </c>
      <c r="L107" s="112">
        <v>1</v>
      </c>
      <c r="M107" s="112" t="str">
        <f>IFERROR(VLOOKUP(G107,男子登録②!$P$2:$V$101,3,FALSE),"0")</f>
        <v>0</v>
      </c>
      <c r="N107" s="112" t="str">
        <f>IFERROR(VLOOKUP(G107,男子登録②!$P$2:$V$101,6,FALSE),"0")</f>
        <v>0</v>
      </c>
      <c r="O107" s="210"/>
      <c r="P107" s="114" t="s">
        <v>266</v>
      </c>
      <c r="Q107" s="210"/>
      <c r="R107" s="112" t="str">
        <f>IFERROR(VLOOKUP(A107,種目!$C$2:$D$29,2,FALSE),"0")</f>
        <v>0</v>
      </c>
      <c r="S107" s="112">
        <f>入力シート③!D108</f>
        <v>0</v>
      </c>
      <c r="T107" s="114">
        <v>0</v>
      </c>
      <c r="U107" s="114">
        <v>2</v>
      </c>
      <c r="V107" s="112">
        <f>入力シート③!$B$1</f>
        <v>0</v>
      </c>
    </row>
    <row r="108" spans="1:22" s="112" customFormat="1" ht="12.95" customHeight="1">
      <c r="A108" s="112">
        <f>入力シート③!C109</f>
        <v>0</v>
      </c>
      <c r="B108" s="112" t="str">
        <f t="shared" si="3"/>
        <v>0</v>
      </c>
      <c r="C108" s="112" t="str">
        <f>IFERROR(VLOOKUP(入力シート③!$B$1,所属!$B$2:$C$56,2,FALSE),"0")</f>
        <v>0</v>
      </c>
      <c r="D108" s="210"/>
      <c r="E108" s="210"/>
      <c r="F108" s="112" t="str">
        <f>入力シート③!$A109</f>
        <v/>
      </c>
      <c r="G108" s="112">
        <f>入力シート③!B109</f>
        <v>0</v>
      </c>
      <c r="H108" s="113" t="str">
        <f>IFERROR(VLOOKUP(G108,男子登録②!$P$2:$V$101,4,FALSE),"0")</f>
        <v>0</v>
      </c>
      <c r="I108" s="112">
        <f t="shared" si="4"/>
        <v>0</v>
      </c>
      <c r="J108" s="113" t="str">
        <f>IFERROR(VLOOKUP(G108,男子登録②!$P$2:$V$101,5,FALSE),"0")</f>
        <v>0</v>
      </c>
      <c r="K108" s="113" t="str">
        <f>IFERROR(VLOOKUP(G108,男子登録②!$P$2:$V$101,7,FALSE),"0")</f>
        <v>0</v>
      </c>
      <c r="L108" s="112">
        <v>1</v>
      </c>
      <c r="M108" s="112" t="str">
        <f>IFERROR(VLOOKUP(G108,男子登録②!$P$2:$V$101,3,FALSE),"0")</f>
        <v>0</v>
      </c>
      <c r="N108" s="112" t="str">
        <f>IFERROR(VLOOKUP(G108,男子登録②!$P$2:$V$101,6,FALSE),"0")</f>
        <v>0</v>
      </c>
      <c r="O108" s="210"/>
      <c r="P108" s="114" t="s">
        <v>266</v>
      </c>
      <c r="Q108" s="210"/>
      <c r="R108" s="112" t="str">
        <f>IFERROR(VLOOKUP(A108,種目!$C$2:$D$29,2,FALSE),"0")</f>
        <v>0</v>
      </c>
      <c r="S108" s="112">
        <f>入力シート③!D109</f>
        <v>0</v>
      </c>
      <c r="T108" s="114">
        <v>0</v>
      </c>
      <c r="U108" s="114">
        <v>2</v>
      </c>
      <c r="V108" s="112">
        <f>入力シート③!$B$1</f>
        <v>0</v>
      </c>
    </row>
    <row r="109" spans="1:22" s="112" customFormat="1" ht="12.95" customHeight="1" thickBot="1">
      <c r="A109" s="215">
        <f>入力シート③!C110</f>
        <v>0</v>
      </c>
      <c r="B109" s="215" t="str">
        <f t="shared" si="3"/>
        <v>0</v>
      </c>
      <c r="C109" s="215" t="str">
        <f>IFERROR(VLOOKUP(入力シート③!$B$1,所属!$B$2:$C$56,2,FALSE),"0")</f>
        <v>0</v>
      </c>
      <c r="D109" s="216"/>
      <c r="E109" s="216"/>
      <c r="F109" s="215" t="str">
        <f>入力シート③!$A110</f>
        <v/>
      </c>
      <c r="G109" s="215">
        <f>入力シート③!B110</f>
        <v>0</v>
      </c>
      <c r="H109" s="217" t="str">
        <f>IFERROR(VLOOKUP(G109,男子登録②!$P$2:$V$101,4,FALSE),"0")</f>
        <v>0</v>
      </c>
      <c r="I109" s="215">
        <f t="shared" si="4"/>
        <v>0</v>
      </c>
      <c r="J109" s="217" t="str">
        <f>IFERROR(VLOOKUP(G109,男子登録②!$P$2:$V$101,5,FALSE),"0")</f>
        <v>0</v>
      </c>
      <c r="K109" s="217" t="str">
        <f>IFERROR(VLOOKUP(G109,男子登録②!$P$2:$V$101,7,FALSE),"0")</f>
        <v>0</v>
      </c>
      <c r="L109" s="215">
        <v>1</v>
      </c>
      <c r="M109" s="215" t="str">
        <f>IFERROR(VLOOKUP(G109,男子登録②!$P$2:$V$101,3,FALSE),"0")</f>
        <v>0</v>
      </c>
      <c r="N109" s="215" t="str">
        <f>IFERROR(VLOOKUP(G109,男子登録②!$P$2:$V$101,6,FALSE),"0")</f>
        <v>0</v>
      </c>
      <c r="O109" s="216"/>
      <c r="P109" s="218" t="s">
        <v>266</v>
      </c>
      <c r="Q109" s="216"/>
      <c r="R109" s="215" t="str">
        <f>IFERROR(VLOOKUP(A109,種目!$C$2:$D$29,2,FALSE),"0")</f>
        <v>0</v>
      </c>
      <c r="S109" s="215">
        <f>入力シート③!D110</f>
        <v>0</v>
      </c>
      <c r="T109" s="218">
        <v>0</v>
      </c>
      <c r="U109" s="218">
        <v>2</v>
      </c>
      <c r="V109" s="215">
        <f>入力シート③!$B$1</f>
        <v>0</v>
      </c>
    </row>
    <row r="110" spans="1:22" s="112" customFormat="1" ht="12.95" customHeight="1">
      <c r="A110" s="112">
        <f>入力シート③!E11</f>
        <v>0</v>
      </c>
      <c r="B110" s="112" t="str">
        <f t="shared" si="3"/>
        <v>0</v>
      </c>
      <c r="C110" s="112" t="str">
        <f>IFERROR(VLOOKUP(入力シート③!$B$1,所属!$B$2:$C$56,2,FALSE),"0")</f>
        <v>0</v>
      </c>
      <c r="D110" s="210"/>
      <c r="E110" s="210"/>
      <c r="F110" s="112" t="str">
        <f>入力シート③!$A11</f>
        <v/>
      </c>
      <c r="G110" s="112">
        <f>入力シート③!B11</f>
        <v>0</v>
      </c>
      <c r="H110" s="113" t="str">
        <f>IFERROR(VLOOKUP(G110,男子登録②!$P$2:$V$101,4,FALSE),"0")</f>
        <v>0</v>
      </c>
      <c r="I110" s="112">
        <f t="shared" ref="I110" si="5">G110</f>
        <v>0</v>
      </c>
      <c r="J110" s="113" t="str">
        <f>IFERROR(VLOOKUP(G110,男子登録②!$P$2:$V$101,5,FALSE),"0")</f>
        <v>0</v>
      </c>
      <c r="K110" s="113" t="str">
        <f>IFERROR(VLOOKUP(G110,男子登録②!$P$2:$V$101,7,FALSE),"0")</f>
        <v>0</v>
      </c>
      <c r="L110" s="112">
        <v>1</v>
      </c>
      <c r="M110" s="112" t="str">
        <f>IFERROR(VLOOKUP(G110,男子登録②!$P$2:$V$101,3,FALSE),"0")</f>
        <v>0</v>
      </c>
      <c r="N110" s="112" t="str">
        <f>IFERROR(VLOOKUP(G110,男子登録②!$P$2:$V$101,6,FALSE),"0")</f>
        <v>0</v>
      </c>
      <c r="O110" s="210"/>
      <c r="P110" s="114" t="s">
        <v>266</v>
      </c>
      <c r="Q110" s="210"/>
      <c r="R110" s="112" t="str">
        <f>IFERROR(VLOOKUP(A110,種目!$C$2:$D$29,2,FALSE),"0")</f>
        <v>0</v>
      </c>
      <c r="S110" s="112">
        <f>入力シート③!F11</f>
        <v>0</v>
      </c>
      <c r="T110" s="114">
        <v>0</v>
      </c>
      <c r="U110" s="114">
        <v>2</v>
      </c>
      <c r="V110" s="112">
        <f>入力シート③!$B$1</f>
        <v>0</v>
      </c>
    </row>
    <row r="111" spans="1:22" s="112" customFormat="1" ht="12.95" customHeight="1">
      <c r="A111" s="112">
        <f>入力シート③!E12</f>
        <v>0</v>
      </c>
      <c r="B111" s="112" t="str">
        <f t="shared" si="3"/>
        <v>0</v>
      </c>
      <c r="C111" s="112" t="str">
        <f>IFERROR(VLOOKUP(入力シート③!$B$1,所属!$B$2:$C$56,2,FALSE),"0")</f>
        <v>0</v>
      </c>
      <c r="D111" s="210"/>
      <c r="E111" s="210"/>
      <c r="F111" s="112" t="str">
        <f>入力シート③!$A12</f>
        <v/>
      </c>
      <c r="G111" s="112">
        <f>入力シート③!B12</f>
        <v>0</v>
      </c>
      <c r="H111" s="113" t="str">
        <f>IFERROR(VLOOKUP(G111,男子登録②!$P$2:$V$101,4,FALSE),"0")</f>
        <v>0</v>
      </c>
      <c r="I111" s="112">
        <f t="shared" ref="I111:I113" si="6">G111</f>
        <v>0</v>
      </c>
      <c r="J111" s="113" t="str">
        <f>IFERROR(VLOOKUP(G111,男子登録②!$P$2:$V$101,5,FALSE),"0")</f>
        <v>0</v>
      </c>
      <c r="K111" s="113" t="str">
        <f>IFERROR(VLOOKUP(G111,男子登録②!$P$2:$V$101,7,FALSE),"0")</f>
        <v>0</v>
      </c>
      <c r="L111" s="112">
        <v>1</v>
      </c>
      <c r="M111" s="112" t="str">
        <f>IFERROR(VLOOKUP(G111,男子登録②!$P$2:$V$101,3,FALSE),"0")</f>
        <v>0</v>
      </c>
      <c r="N111" s="112" t="str">
        <f>IFERROR(VLOOKUP(G111,男子登録②!$P$2:$V$101,6,FALSE),"0")</f>
        <v>0</v>
      </c>
      <c r="O111" s="210"/>
      <c r="P111" s="114" t="s">
        <v>266</v>
      </c>
      <c r="Q111" s="210"/>
      <c r="R111" s="112" t="str">
        <f>IFERROR(VLOOKUP(A111,種目!$C$2:$D$29,2,FALSE),"0")</f>
        <v>0</v>
      </c>
      <c r="S111" s="112">
        <f>入力シート③!F12</f>
        <v>0</v>
      </c>
      <c r="T111" s="114">
        <v>0</v>
      </c>
      <c r="U111" s="114">
        <v>2</v>
      </c>
      <c r="V111" s="112">
        <f>入力シート③!$B$1</f>
        <v>0</v>
      </c>
    </row>
    <row r="112" spans="1:22" s="112" customFormat="1" ht="12.95" customHeight="1">
      <c r="A112" s="112">
        <f>入力シート③!E13</f>
        <v>0</v>
      </c>
      <c r="B112" s="112" t="str">
        <f t="shared" si="3"/>
        <v>0</v>
      </c>
      <c r="C112" s="112" t="str">
        <f>IFERROR(VLOOKUP(入力シート③!$B$1,所属!$B$2:$C$56,2,FALSE),"0")</f>
        <v>0</v>
      </c>
      <c r="D112" s="210"/>
      <c r="E112" s="210"/>
      <c r="F112" s="112" t="str">
        <f>入力シート③!$A13</f>
        <v/>
      </c>
      <c r="G112" s="112">
        <f>入力シート③!B13</f>
        <v>0</v>
      </c>
      <c r="H112" s="113" t="str">
        <f>IFERROR(VLOOKUP(G112,男子登録②!$P$2:$V$101,4,FALSE),"0")</f>
        <v>0</v>
      </c>
      <c r="I112" s="112">
        <f t="shared" si="6"/>
        <v>0</v>
      </c>
      <c r="J112" s="113" t="str">
        <f>IFERROR(VLOOKUP(G112,男子登録②!$P$2:$V$101,5,FALSE),"0")</f>
        <v>0</v>
      </c>
      <c r="K112" s="113" t="str">
        <f>IFERROR(VLOOKUP(G112,男子登録②!$P$2:$V$101,7,FALSE),"0")</f>
        <v>0</v>
      </c>
      <c r="L112" s="112">
        <v>1</v>
      </c>
      <c r="M112" s="112" t="str">
        <f>IFERROR(VLOOKUP(G112,男子登録②!$P$2:$V$101,3,FALSE),"0")</f>
        <v>0</v>
      </c>
      <c r="N112" s="112" t="str">
        <f>IFERROR(VLOOKUP(G112,男子登録②!$P$2:$V$101,6,FALSE),"0")</f>
        <v>0</v>
      </c>
      <c r="O112" s="210"/>
      <c r="P112" s="114" t="s">
        <v>266</v>
      </c>
      <c r="Q112" s="210"/>
      <c r="R112" s="112" t="str">
        <f>IFERROR(VLOOKUP(A112,種目!$C$2:$D$29,2,FALSE),"0")</f>
        <v>0</v>
      </c>
      <c r="S112" s="112">
        <f>入力シート③!F13</f>
        <v>0</v>
      </c>
      <c r="T112" s="114">
        <v>0</v>
      </c>
      <c r="U112" s="114">
        <v>2</v>
      </c>
      <c r="V112" s="112">
        <f>入力シート③!$B$1</f>
        <v>0</v>
      </c>
    </row>
    <row r="113" spans="1:22" s="112" customFormat="1" ht="12.95" customHeight="1">
      <c r="A113" s="112">
        <f>入力シート③!E14</f>
        <v>0</v>
      </c>
      <c r="B113" s="112" t="str">
        <f t="shared" si="3"/>
        <v>0</v>
      </c>
      <c r="C113" s="112" t="str">
        <f>IFERROR(VLOOKUP(入力シート③!$B$1,所属!$B$2:$C$56,2,FALSE),"0")</f>
        <v>0</v>
      </c>
      <c r="D113" s="210"/>
      <c r="E113" s="210"/>
      <c r="F113" s="112" t="str">
        <f>入力シート③!$A14</f>
        <v/>
      </c>
      <c r="G113" s="112">
        <f>入力シート③!B14</f>
        <v>0</v>
      </c>
      <c r="H113" s="113" t="str">
        <f>IFERROR(VLOOKUP(G113,男子登録②!$P$2:$V$101,4,FALSE),"0")</f>
        <v>0</v>
      </c>
      <c r="I113" s="112">
        <f t="shared" si="6"/>
        <v>0</v>
      </c>
      <c r="J113" s="113" t="str">
        <f>IFERROR(VLOOKUP(G113,男子登録②!$P$2:$V$101,5,FALSE),"0")</f>
        <v>0</v>
      </c>
      <c r="K113" s="113" t="str">
        <f>IFERROR(VLOOKUP(G113,男子登録②!$P$2:$V$101,7,FALSE),"0")</f>
        <v>0</v>
      </c>
      <c r="L113" s="112">
        <v>1</v>
      </c>
      <c r="M113" s="112" t="str">
        <f>IFERROR(VLOOKUP(G113,男子登録②!$P$2:$V$101,3,FALSE),"0")</f>
        <v>0</v>
      </c>
      <c r="N113" s="112" t="str">
        <f>IFERROR(VLOOKUP(G113,男子登録②!$P$2:$V$101,6,FALSE),"0")</f>
        <v>0</v>
      </c>
      <c r="O113" s="210"/>
      <c r="P113" s="114" t="s">
        <v>266</v>
      </c>
      <c r="Q113" s="210"/>
      <c r="R113" s="112" t="str">
        <f>IFERROR(VLOOKUP(A113,種目!$C$2:$D$29,2,FALSE),"0")</f>
        <v>0</v>
      </c>
      <c r="S113" s="112">
        <f>入力シート③!F14</f>
        <v>0</v>
      </c>
      <c r="T113" s="114">
        <v>0</v>
      </c>
      <c r="U113" s="114">
        <v>2</v>
      </c>
      <c r="V113" s="112">
        <f>入力シート③!$B$1</f>
        <v>0</v>
      </c>
    </row>
    <row r="114" spans="1:22" s="112" customFormat="1" ht="12.95" customHeight="1">
      <c r="A114" s="112">
        <f>入力シート③!E15</f>
        <v>0</v>
      </c>
      <c r="B114" s="112" t="str">
        <f t="shared" si="3"/>
        <v>0</v>
      </c>
      <c r="C114" s="112" t="str">
        <f>IFERROR(VLOOKUP(入力シート③!$B$1,所属!$B$2:$C$56,2,FALSE),"0")</f>
        <v>0</v>
      </c>
      <c r="D114" s="210"/>
      <c r="E114" s="210"/>
      <c r="F114" s="112" t="str">
        <f>入力シート③!$A15</f>
        <v/>
      </c>
      <c r="G114" s="112">
        <f>入力シート③!B15</f>
        <v>0</v>
      </c>
      <c r="H114" s="113" t="str">
        <f>IFERROR(VLOOKUP(G114,男子登録②!$P$2:$V$101,4,FALSE),"0")</f>
        <v>0</v>
      </c>
      <c r="I114" s="112">
        <f t="shared" ref="I114:I177" si="7">G114</f>
        <v>0</v>
      </c>
      <c r="J114" s="113" t="str">
        <f>IFERROR(VLOOKUP(G114,男子登録②!$P$2:$V$101,5,FALSE),"0")</f>
        <v>0</v>
      </c>
      <c r="K114" s="113" t="str">
        <f>IFERROR(VLOOKUP(G114,男子登録②!$P$2:$V$101,7,FALSE),"0")</f>
        <v>0</v>
      </c>
      <c r="L114" s="112">
        <v>1</v>
      </c>
      <c r="M114" s="112" t="str">
        <f>IFERROR(VLOOKUP(G114,男子登録②!$P$2:$V$101,3,FALSE),"0")</f>
        <v>0</v>
      </c>
      <c r="N114" s="112" t="str">
        <f>IFERROR(VLOOKUP(G114,男子登録②!$P$2:$V$101,6,FALSE),"0")</f>
        <v>0</v>
      </c>
      <c r="O114" s="210"/>
      <c r="P114" s="114" t="s">
        <v>266</v>
      </c>
      <c r="Q114" s="210"/>
      <c r="R114" s="112" t="str">
        <f>IFERROR(VLOOKUP(A114,種目!$C$2:$D$29,2,FALSE),"0")</f>
        <v>0</v>
      </c>
      <c r="S114" s="112">
        <f>入力シート③!F15</f>
        <v>0</v>
      </c>
      <c r="T114" s="114">
        <v>0</v>
      </c>
      <c r="U114" s="114">
        <v>2</v>
      </c>
      <c r="V114" s="112">
        <f>入力シート③!$B$1</f>
        <v>0</v>
      </c>
    </row>
    <row r="115" spans="1:22" s="112" customFormat="1" ht="12.95" customHeight="1">
      <c r="A115" s="112">
        <f>入力シート③!E16</f>
        <v>0</v>
      </c>
      <c r="B115" s="112" t="str">
        <f t="shared" si="3"/>
        <v>0</v>
      </c>
      <c r="C115" s="112" t="str">
        <f>IFERROR(VLOOKUP(入力シート③!$B$1,所属!$B$2:$C$56,2,FALSE),"0")</f>
        <v>0</v>
      </c>
      <c r="D115" s="210"/>
      <c r="E115" s="210"/>
      <c r="F115" s="112" t="str">
        <f>入力シート③!$A16</f>
        <v/>
      </c>
      <c r="G115" s="112">
        <f>入力シート③!B16</f>
        <v>0</v>
      </c>
      <c r="H115" s="113" t="str">
        <f>IFERROR(VLOOKUP(G115,男子登録②!$P$2:$V$101,4,FALSE),"0")</f>
        <v>0</v>
      </c>
      <c r="I115" s="112">
        <f t="shared" si="7"/>
        <v>0</v>
      </c>
      <c r="J115" s="113" t="str">
        <f>IFERROR(VLOOKUP(G115,男子登録②!$P$2:$V$101,5,FALSE),"0")</f>
        <v>0</v>
      </c>
      <c r="K115" s="113" t="str">
        <f>IFERROR(VLOOKUP(G115,男子登録②!$P$2:$V$101,7,FALSE),"0")</f>
        <v>0</v>
      </c>
      <c r="L115" s="112">
        <v>1</v>
      </c>
      <c r="M115" s="112" t="str">
        <f>IFERROR(VLOOKUP(G115,男子登録②!$P$2:$V$101,3,FALSE),"0")</f>
        <v>0</v>
      </c>
      <c r="N115" s="112" t="str">
        <f>IFERROR(VLOOKUP(G115,男子登録②!$P$2:$V$101,6,FALSE),"0")</f>
        <v>0</v>
      </c>
      <c r="O115" s="210"/>
      <c r="P115" s="114" t="s">
        <v>266</v>
      </c>
      <c r="Q115" s="210"/>
      <c r="R115" s="112" t="str">
        <f>IFERROR(VLOOKUP(A115,種目!$C$2:$D$29,2,FALSE),"0")</f>
        <v>0</v>
      </c>
      <c r="S115" s="112">
        <f>入力シート③!F16</f>
        <v>0</v>
      </c>
      <c r="T115" s="114">
        <v>0</v>
      </c>
      <c r="U115" s="114">
        <v>2</v>
      </c>
      <c r="V115" s="112">
        <f>入力シート③!$B$1</f>
        <v>0</v>
      </c>
    </row>
    <row r="116" spans="1:22" s="112" customFormat="1" ht="12.95" customHeight="1">
      <c r="A116" s="112">
        <f>入力シート③!E17</f>
        <v>0</v>
      </c>
      <c r="B116" s="112" t="str">
        <f t="shared" si="3"/>
        <v>0</v>
      </c>
      <c r="C116" s="112" t="str">
        <f>IFERROR(VLOOKUP(入力シート③!$B$1,所属!$B$2:$C$56,2,FALSE),"0")</f>
        <v>0</v>
      </c>
      <c r="D116" s="210"/>
      <c r="E116" s="210"/>
      <c r="F116" s="112" t="str">
        <f>入力シート③!$A17</f>
        <v/>
      </c>
      <c r="G116" s="112">
        <f>入力シート③!B17</f>
        <v>0</v>
      </c>
      <c r="H116" s="113" t="str">
        <f>IFERROR(VLOOKUP(G116,男子登録②!$P$2:$V$101,4,FALSE),"0")</f>
        <v>0</v>
      </c>
      <c r="I116" s="112">
        <f t="shared" si="7"/>
        <v>0</v>
      </c>
      <c r="J116" s="113" t="str">
        <f>IFERROR(VLOOKUP(G116,男子登録②!$P$2:$V$101,5,FALSE),"0")</f>
        <v>0</v>
      </c>
      <c r="K116" s="113" t="str">
        <f>IFERROR(VLOOKUP(G116,男子登録②!$P$2:$V$101,7,FALSE),"0")</f>
        <v>0</v>
      </c>
      <c r="L116" s="112">
        <v>1</v>
      </c>
      <c r="M116" s="112" t="str">
        <f>IFERROR(VLOOKUP(G116,男子登録②!$P$2:$V$101,3,FALSE),"0")</f>
        <v>0</v>
      </c>
      <c r="N116" s="112" t="str">
        <f>IFERROR(VLOOKUP(G116,男子登録②!$P$2:$V$101,6,FALSE),"0")</f>
        <v>0</v>
      </c>
      <c r="O116" s="210"/>
      <c r="P116" s="114" t="s">
        <v>266</v>
      </c>
      <c r="Q116" s="210"/>
      <c r="R116" s="112" t="str">
        <f>IFERROR(VLOOKUP(A116,種目!$C$2:$D$29,2,FALSE),"0")</f>
        <v>0</v>
      </c>
      <c r="S116" s="112">
        <f>入力シート③!F17</f>
        <v>0</v>
      </c>
      <c r="T116" s="114">
        <v>0</v>
      </c>
      <c r="U116" s="114">
        <v>2</v>
      </c>
      <c r="V116" s="112">
        <f>入力シート③!$B$1</f>
        <v>0</v>
      </c>
    </row>
    <row r="117" spans="1:22" s="112" customFormat="1" ht="12.95" customHeight="1">
      <c r="A117" s="112">
        <f>入力シート③!E18</f>
        <v>0</v>
      </c>
      <c r="B117" s="112" t="str">
        <f t="shared" si="3"/>
        <v>0</v>
      </c>
      <c r="C117" s="112" t="str">
        <f>IFERROR(VLOOKUP(入力シート③!$B$1,所属!$B$2:$C$56,2,FALSE),"0")</f>
        <v>0</v>
      </c>
      <c r="D117" s="210"/>
      <c r="E117" s="210"/>
      <c r="F117" s="112" t="str">
        <f>入力シート③!$A18</f>
        <v/>
      </c>
      <c r="G117" s="112">
        <f>入力シート③!B18</f>
        <v>0</v>
      </c>
      <c r="H117" s="113" t="str">
        <f>IFERROR(VLOOKUP(G117,男子登録②!$P$2:$V$101,4,FALSE),"0")</f>
        <v>0</v>
      </c>
      <c r="I117" s="112">
        <f t="shared" si="7"/>
        <v>0</v>
      </c>
      <c r="J117" s="113" t="str">
        <f>IFERROR(VLOOKUP(G117,男子登録②!$P$2:$V$101,5,FALSE),"0")</f>
        <v>0</v>
      </c>
      <c r="K117" s="113" t="str">
        <f>IFERROR(VLOOKUP(G117,男子登録②!$P$2:$V$101,7,FALSE),"0")</f>
        <v>0</v>
      </c>
      <c r="L117" s="112">
        <v>1</v>
      </c>
      <c r="M117" s="112" t="str">
        <f>IFERROR(VLOOKUP(G117,男子登録②!$P$2:$V$101,3,FALSE),"0")</f>
        <v>0</v>
      </c>
      <c r="N117" s="112" t="str">
        <f>IFERROR(VLOOKUP(G117,男子登録②!$P$2:$V$101,6,FALSE),"0")</f>
        <v>0</v>
      </c>
      <c r="O117" s="210"/>
      <c r="P117" s="114" t="s">
        <v>266</v>
      </c>
      <c r="Q117" s="210"/>
      <c r="R117" s="112" t="str">
        <f>IFERROR(VLOOKUP(A117,種目!$C$2:$D$29,2,FALSE),"0")</f>
        <v>0</v>
      </c>
      <c r="S117" s="112">
        <f>入力シート③!F18</f>
        <v>0</v>
      </c>
      <c r="T117" s="114">
        <v>0</v>
      </c>
      <c r="U117" s="114">
        <v>2</v>
      </c>
      <c r="V117" s="112">
        <f>入力シート③!$B$1</f>
        <v>0</v>
      </c>
    </row>
    <row r="118" spans="1:22" s="112" customFormat="1" ht="12.95" customHeight="1">
      <c r="A118" s="112">
        <f>入力シート③!E19</f>
        <v>0</v>
      </c>
      <c r="B118" s="112" t="str">
        <f t="shared" si="3"/>
        <v>0</v>
      </c>
      <c r="C118" s="112" t="str">
        <f>IFERROR(VLOOKUP(入力シート③!$B$1,所属!$B$2:$C$56,2,FALSE),"0")</f>
        <v>0</v>
      </c>
      <c r="D118" s="210"/>
      <c r="E118" s="210"/>
      <c r="F118" s="112" t="str">
        <f>入力シート③!$A19</f>
        <v/>
      </c>
      <c r="G118" s="112">
        <f>入力シート③!B19</f>
        <v>0</v>
      </c>
      <c r="H118" s="113" t="str">
        <f>IFERROR(VLOOKUP(G118,男子登録②!$P$2:$V$101,4,FALSE),"0")</f>
        <v>0</v>
      </c>
      <c r="I118" s="112">
        <f t="shared" si="7"/>
        <v>0</v>
      </c>
      <c r="J118" s="113" t="str">
        <f>IFERROR(VLOOKUP(G118,男子登録②!$P$2:$V$101,5,FALSE),"0")</f>
        <v>0</v>
      </c>
      <c r="K118" s="113" t="str">
        <f>IFERROR(VLOOKUP(G118,男子登録②!$P$2:$V$101,7,FALSE),"0")</f>
        <v>0</v>
      </c>
      <c r="L118" s="112">
        <v>1</v>
      </c>
      <c r="M118" s="112" t="str">
        <f>IFERROR(VLOOKUP(G118,男子登録②!$P$2:$V$101,3,FALSE),"0")</f>
        <v>0</v>
      </c>
      <c r="N118" s="112" t="str">
        <f>IFERROR(VLOOKUP(G118,男子登録②!$P$2:$V$101,6,FALSE),"0")</f>
        <v>0</v>
      </c>
      <c r="O118" s="210"/>
      <c r="P118" s="114" t="s">
        <v>266</v>
      </c>
      <c r="Q118" s="210"/>
      <c r="R118" s="112" t="str">
        <f>IFERROR(VLOOKUP(A118,種目!$C$2:$D$29,2,FALSE),"0")</f>
        <v>0</v>
      </c>
      <c r="S118" s="112">
        <f>入力シート③!F19</f>
        <v>0</v>
      </c>
      <c r="T118" s="114">
        <v>0</v>
      </c>
      <c r="U118" s="114">
        <v>2</v>
      </c>
      <c r="V118" s="112">
        <f>入力シート③!$B$1</f>
        <v>0</v>
      </c>
    </row>
    <row r="119" spans="1:22" s="112" customFormat="1" ht="12.95" customHeight="1">
      <c r="A119" s="112">
        <f>入力シート③!E20</f>
        <v>0</v>
      </c>
      <c r="B119" s="112" t="str">
        <f t="shared" si="3"/>
        <v>0</v>
      </c>
      <c r="C119" s="112" t="str">
        <f>IFERROR(VLOOKUP(入力シート③!$B$1,所属!$B$2:$C$56,2,FALSE),"0")</f>
        <v>0</v>
      </c>
      <c r="D119" s="210"/>
      <c r="E119" s="210"/>
      <c r="F119" s="112" t="str">
        <f>入力シート③!$A20</f>
        <v/>
      </c>
      <c r="G119" s="112">
        <f>入力シート③!B20</f>
        <v>0</v>
      </c>
      <c r="H119" s="113" t="str">
        <f>IFERROR(VLOOKUP(G119,男子登録②!$P$2:$V$101,4,FALSE),"0")</f>
        <v>0</v>
      </c>
      <c r="I119" s="112">
        <f t="shared" si="7"/>
        <v>0</v>
      </c>
      <c r="J119" s="113" t="str">
        <f>IFERROR(VLOOKUP(G119,男子登録②!$P$2:$V$101,5,FALSE),"0")</f>
        <v>0</v>
      </c>
      <c r="K119" s="113" t="str">
        <f>IFERROR(VLOOKUP(G119,男子登録②!$P$2:$V$101,7,FALSE),"0")</f>
        <v>0</v>
      </c>
      <c r="L119" s="112">
        <v>1</v>
      </c>
      <c r="M119" s="112" t="str">
        <f>IFERROR(VLOOKUP(G119,男子登録②!$P$2:$V$101,3,FALSE),"0")</f>
        <v>0</v>
      </c>
      <c r="N119" s="112" t="str">
        <f>IFERROR(VLOOKUP(G119,男子登録②!$P$2:$V$101,6,FALSE),"0")</f>
        <v>0</v>
      </c>
      <c r="O119" s="210"/>
      <c r="P119" s="114" t="s">
        <v>266</v>
      </c>
      <c r="Q119" s="210"/>
      <c r="R119" s="112" t="str">
        <f>IFERROR(VLOOKUP(A119,種目!$C$2:$D$29,2,FALSE),"0")</f>
        <v>0</v>
      </c>
      <c r="S119" s="112">
        <f>入力シート③!F20</f>
        <v>0</v>
      </c>
      <c r="T119" s="114">
        <v>0</v>
      </c>
      <c r="U119" s="114">
        <v>2</v>
      </c>
      <c r="V119" s="112">
        <f>入力シート③!$B$1</f>
        <v>0</v>
      </c>
    </row>
    <row r="120" spans="1:22" s="112" customFormat="1" ht="12.95" customHeight="1">
      <c r="A120" s="112">
        <f>入力シート③!E21</f>
        <v>0</v>
      </c>
      <c r="B120" s="112" t="str">
        <f t="shared" si="3"/>
        <v>0</v>
      </c>
      <c r="C120" s="112" t="str">
        <f>IFERROR(VLOOKUP(入力シート③!$B$1,所属!$B$2:$C$56,2,FALSE),"0")</f>
        <v>0</v>
      </c>
      <c r="D120" s="210"/>
      <c r="E120" s="210"/>
      <c r="F120" s="112" t="str">
        <f>入力シート③!$A21</f>
        <v/>
      </c>
      <c r="G120" s="112">
        <f>入力シート③!B21</f>
        <v>0</v>
      </c>
      <c r="H120" s="113" t="str">
        <f>IFERROR(VLOOKUP(G120,男子登録②!$P$2:$V$101,4,FALSE),"0")</f>
        <v>0</v>
      </c>
      <c r="I120" s="112">
        <f t="shared" si="7"/>
        <v>0</v>
      </c>
      <c r="J120" s="113" t="str">
        <f>IFERROR(VLOOKUP(G120,男子登録②!$P$2:$V$101,5,FALSE),"0")</f>
        <v>0</v>
      </c>
      <c r="K120" s="113" t="str">
        <f>IFERROR(VLOOKUP(G120,男子登録②!$P$2:$V$101,7,FALSE),"0")</f>
        <v>0</v>
      </c>
      <c r="L120" s="112">
        <v>1</v>
      </c>
      <c r="M120" s="112" t="str">
        <f>IFERROR(VLOOKUP(G120,男子登録②!$P$2:$V$101,3,FALSE),"0")</f>
        <v>0</v>
      </c>
      <c r="N120" s="112" t="str">
        <f>IFERROR(VLOOKUP(G120,男子登録②!$P$2:$V$101,6,FALSE),"0")</f>
        <v>0</v>
      </c>
      <c r="O120" s="210"/>
      <c r="P120" s="114" t="s">
        <v>266</v>
      </c>
      <c r="Q120" s="210"/>
      <c r="R120" s="112" t="str">
        <f>IFERROR(VLOOKUP(A120,種目!$C$2:$D$29,2,FALSE),"0")</f>
        <v>0</v>
      </c>
      <c r="S120" s="112">
        <f>入力シート③!F21</f>
        <v>0</v>
      </c>
      <c r="T120" s="114">
        <v>0</v>
      </c>
      <c r="U120" s="114">
        <v>2</v>
      </c>
      <c r="V120" s="112">
        <f>入力シート③!$B$1</f>
        <v>0</v>
      </c>
    </row>
    <row r="121" spans="1:22" s="112" customFormat="1" ht="12.95" customHeight="1">
      <c r="A121" s="112">
        <f>入力シート③!E22</f>
        <v>0</v>
      </c>
      <c r="B121" s="112" t="str">
        <f t="shared" si="3"/>
        <v>0</v>
      </c>
      <c r="C121" s="112" t="str">
        <f>IFERROR(VLOOKUP(入力シート③!$B$1,所属!$B$2:$C$56,2,FALSE),"0")</f>
        <v>0</v>
      </c>
      <c r="D121" s="210"/>
      <c r="E121" s="210"/>
      <c r="F121" s="112" t="str">
        <f>入力シート③!$A22</f>
        <v/>
      </c>
      <c r="G121" s="112">
        <f>入力シート③!B22</f>
        <v>0</v>
      </c>
      <c r="H121" s="113" t="str">
        <f>IFERROR(VLOOKUP(G121,男子登録②!$P$2:$V$101,4,FALSE),"0")</f>
        <v>0</v>
      </c>
      <c r="I121" s="112">
        <f t="shared" si="7"/>
        <v>0</v>
      </c>
      <c r="J121" s="113" t="str">
        <f>IFERROR(VLOOKUP(G121,男子登録②!$P$2:$V$101,5,FALSE),"0")</f>
        <v>0</v>
      </c>
      <c r="K121" s="113" t="str">
        <f>IFERROR(VLOOKUP(G121,男子登録②!$P$2:$V$101,7,FALSE),"0")</f>
        <v>0</v>
      </c>
      <c r="L121" s="112">
        <v>1</v>
      </c>
      <c r="M121" s="112" t="str">
        <f>IFERROR(VLOOKUP(G121,男子登録②!$P$2:$V$101,3,FALSE),"0")</f>
        <v>0</v>
      </c>
      <c r="N121" s="112" t="str">
        <f>IFERROR(VLOOKUP(G121,男子登録②!$P$2:$V$101,6,FALSE),"0")</f>
        <v>0</v>
      </c>
      <c r="O121" s="210"/>
      <c r="P121" s="114" t="s">
        <v>266</v>
      </c>
      <c r="Q121" s="210"/>
      <c r="R121" s="112" t="str">
        <f>IFERROR(VLOOKUP(A121,種目!$C$2:$D$29,2,FALSE),"0")</f>
        <v>0</v>
      </c>
      <c r="S121" s="112">
        <f>入力シート③!F22</f>
        <v>0</v>
      </c>
      <c r="T121" s="114">
        <v>0</v>
      </c>
      <c r="U121" s="114">
        <v>2</v>
      </c>
      <c r="V121" s="112">
        <f>入力シート③!$B$1</f>
        <v>0</v>
      </c>
    </row>
    <row r="122" spans="1:22" s="112" customFormat="1" ht="12.95" customHeight="1">
      <c r="A122" s="112">
        <f>入力シート③!E23</f>
        <v>0</v>
      </c>
      <c r="B122" s="112" t="str">
        <f t="shared" si="3"/>
        <v>0</v>
      </c>
      <c r="C122" s="112" t="str">
        <f>IFERROR(VLOOKUP(入力シート③!$B$1,所属!$B$2:$C$56,2,FALSE),"0")</f>
        <v>0</v>
      </c>
      <c r="D122" s="210"/>
      <c r="E122" s="210"/>
      <c r="F122" s="112" t="str">
        <f>入力シート③!$A23</f>
        <v/>
      </c>
      <c r="G122" s="112">
        <f>入力シート③!B23</f>
        <v>0</v>
      </c>
      <c r="H122" s="113" t="str">
        <f>IFERROR(VLOOKUP(G122,男子登録②!$P$2:$V$101,4,FALSE),"0")</f>
        <v>0</v>
      </c>
      <c r="I122" s="112">
        <f t="shared" si="7"/>
        <v>0</v>
      </c>
      <c r="J122" s="113" t="str">
        <f>IFERROR(VLOOKUP(G122,男子登録②!$P$2:$V$101,5,FALSE),"0")</f>
        <v>0</v>
      </c>
      <c r="K122" s="113" t="str">
        <f>IFERROR(VLOOKUP(G122,男子登録②!$P$2:$V$101,7,FALSE),"0")</f>
        <v>0</v>
      </c>
      <c r="L122" s="112">
        <v>1</v>
      </c>
      <c r="M122" s="112" t="str">
        <f>IFERROR(VLOOKUP(G122,男子登録②!$P$2:$V$101,3,FALSE),"0")</f>
        <v>0</v>
      </c>
      <c r="N122" s="112" t="str">
        <f>IFERROR(VLOOKUP(G122,男子登録②!$P$2:$V$101,6,FALSE),"0")</f>
        <v>0</v>
      </c>
      <c r="O122" s="210"/>
      <c r="P122" s="114" t="s">
        <v>266</v>
      </c>
      <c r="Q122" s="210"/>
      <c r="R122" s="112" t="str">
        <f>IFERROR(VLOOKUP(A122,種目!$C$2:$D$29,2,FALSE),"0")</f>
        <v>0</v>
      </c>
      <c r="S122" s="112">
        <f>入力シート③!F23</f>
        <v>0</v>
      </c>
      <c r="T122" s="114">
        <v>0</v>
      </c>
      <c r="U122" s="114">
        <v>2</v>
      </c>
      <c r="V122" s="112">
        <f>入力シート③!$B$1</f>
        <v>0</v>
      </c>
    </row>
    <row r="123" spans="1:22" s="112" customFormat="1" ht="12.95" customHeight="1">
      <c r="A123" s="112">
        <f>入力シート③!E24</f>
        <v>0</v>
      </c>
      <c r="B123" s="112" t="str">
        <f t="shared" si="3"/>
        <v>0</v>
      </c>
      <c r="C123" s="112" t="str">
        <f>IFERROR(VLOOKUP(入力シート③!$B$1,所属!$B$2:$C$56,2,FALSE),"0")</f>
        <v>0</v>
      </c>
      <c r="D123" s="210"/>
      <c r="E123" s="210"/>
      <c r="F123" s="112" t="str">
        <f>入力シート③!$A24</f>
        <v/>
      </c>
      <c r="G123" s="112">
        <f>入力シート③!B24</f>
        <v>0</v>
      </c>
      <c r="H123" s="113" t="str">
        <f>IFERROR(VLOOKUP(G123,男子登録②!$P$2:$V$101,4,FALSE),"0")</f>
        <v>0</v>
      </c>
      <c r="I123" s="112">
        <f t="shared" si="7"/>
        <v>0</v>
      </c>
      <c r="J123" s="113" t="str">
        <f>IFERROR(VLOOKUP(G123,男子登録②!$P$2:$V$101,5,FALSE),"0")</f>
        <v>0</v>
      </c>
      <c r="K123" s="113" t="str">
        <f>IFERROR(VLOOKUP(G123,男子登録②!$P$2:$V$101,7,FALSE),"0")</f>
        <v>0</v>
      </c>
      <c r="L123" s="112">
        <v>1</v>
      </c>
      <c r="M123" s="112" t="str">
        <f>IFERROR(VLOOKUP(G123,男子登録②!$P$2:$V$101,3,FALSE),"0")</f>
        <v>0</v>
      </c>
      <c r="N123" s="112" t="str">
        <f>IFERROR(VLOOKUP(G123,男子登録②!$P$2:$V$101,6,FALSE),"0")</f>
        <v>0</v>
      </c>
      <c r="O123" s="210"/>
      <c r="P123" s="114" t="s">
        <v>266</v>
      </c>
      <c r="Q123" s="210"/>
      <c r="R123" s="112" t="str">
        <f>IFERROR(VLOOKUP(A123,種目!$C$2:$D$29,2,FALSE),"0")</f>
        <v>0</v>
      </c>
      <c r="S123" s="112">
        <f>入力シート③!F24</f>
        <v>0</v>
      </c>
      <c r="T123" s="114">
        <v>0</v>
      </c>
      <c r="U123" s="114">
        <v>2</v>
      </c>
      <c r="V123" s="112">
        <f>入力シート③!$B$1</f>
        <v>0</v>
      </c>
    </row>
    <row r="124" spans="1:22" s="112" customFormat="1" ht="12.95" customHeight="1">
      <c r="A124" s="112">
        <f>入力シート③!E25</f>
        <v>0</v>
      </c>
      <c r="B124" s="112" t="str">
        <f t="shared" si="3"/>
        <v>0</v>
      </c>
      <c r="C124" s="112" t="str">
        <f>IFERROR(VLOOKUP(入力シート③!$B$1,所属!$B$2:$C$56,2,FALSE),"0")</f>
        <v>0</v>
      </c>
      <c r="D124" s="210"/>
      <c r="E124" s="210"/>
      <c r="F124" s="112" t="str">
        <f>入力シート③!$A25</f>
        <v/>
      </c>
      <c r="G124" s="112">
        <f>入力シート③!B25</f>
        <v>0</v>
      </c>
      <c r="H124" s="113" t="str">
        <f>IFERROR(VLOOKUP(G124,男子登録②!$P$2:$V$101,4,FALSE),"0")</f>
        <v>0</v>
      </c>
      <c r="I124" s="112">
        <f t="shared" si="7"/>
        <v>0</v>
      </c>
      <c r="J124" s="113" t="str">
        <f>IFERROR(VLOOKUP(G124,男子登録②!$P$2:$V$101,5,FALSE),"0")</f>
        <v>0</v>
      </c>
      <c r="K124" s="113" t="str">
        <f>IFERROR(VLOOKUP(G124,男子登録②!$P$2:$V$101,7,FALSE),"0")</f>
        <v>0</v>
      </c>
      <c r="L124" s="112">
        <v>1</v>
      </c>
      <c r="M124" s="112" t="str">
        <f>IFERROR(VLOOKUP(G124,男子登録②!$P$2:$V$101,3,FALSE),"0")</f>
        <v>0</v>
      </c>
      <c r="N124" s="112" t="str">
        <f>IFERROR(VLOOKUP(G124,男子登録②!$P$2:$V$101,6,FALSE),"0")</f>
        <v>0</v>
      </c>
      <c r="O124" s="210"/>
      <c r="P124" s="114" t="s">
        <v>266</v>
      </c>
      <c r="Q124" s="210"/>
      <c r="R124" s="112" t="str">
        <f>IFERROR(VLOOKUP(A124,種目!$C$2:$D$29,2,FALSE),"0")</f>
        <v>0</v>
      </c>
      <c r="S124" s="112">
        <f>入力シート③!F25</f>
        <v>0</v>
      </c>
      <c r="T124" s="114">
        <v>0</v>
      </c>
      <c r="U124" s="114">
        <v>2</v>
      </c>
      <c r="V124" s="112">
        <f>入力シート③!$B$1</f>
        <v>0</v>
      </c>
    </row>
    <row r="125" spans="1:22" s="112" customFormat="1" ht="12.95" customHeight="1">
      <c r="A125" s="112">
        <f>入力シート③!E26</f>
        <v>0</v>
      </c>
      <c r="B125" s="112" t="str">
        <f t="shared" si="3"/>
        <v>0</v>
      </c>
      <c r="C125" s="112" t="str">
        <f>IFERROR(VLOOKUP(入力シート③!$B$1,所属!$B$2:$C$56,2,FALSE),"0")</f>
        <v>0</v>
      </c>
      <c r="D125" s="210"/>
      <c r="E125" s="210"/>
      <c r="F125" s="112" t="str">
        <f>入力シート③!$A26</f>
        <v/>
      </c>
      <c r="G125" s="112">
        <f>入力シート③!B26</f>
        <v>0</v>
      </c>
      <c r="H125" s="113" t="str">
        <f>IFERROR(VLOOKUP(G125,男子登録②!$P$2:$V$101,4,FALSE),"0")</f>
        <v>0</v>
      </c>
      <c r="I125" s="112">
        <f t="shared" si="7"/>
        <v>0</v>
      </c>
      <c r="J125" s="113" t="str">
        <f>IFERROR(VLOOKUP(G125,男子登録②!$P$2:$V$101,5,FALSE),"0")</f>
        <v>0</v>
      </c>
      <c r="K125" s="113" t="str">
        <f>IFERROR(VLOOKUP(G125,男子登録②!$P$2:$V$101,7,FALSE),"0")</f>
        <v>0</v>
      </c>
      <c r="L125" s="112">
        <v>1</v>
      </c>
      <c r="M125" s="112" t="str">
        <f>IFERROR(VLOOKUP(G125,男子登録②!$P$2:$V$101,3,FALSE),"0")</f>
        <v>0</v>
      </c>
      <c r="N125" s="112" t="str">
        <f>IFERROR(VLOOKUP(G125,男子登録②!$P$2:$V$101,6,FALSE),"0")</f>
        <v>0</v>
      </c>
      <c r="O125" s="210"/>
      <c r="P125" s="114" t="s">
        <v>266</v>
      </c>
      <c r="Q125" s="210"/>
      <c r="R125" s="112" t="str">
        <f>IFERROR(VLOOKUP(A125,種目!$C$2:$D$29,2,FALSE),"0")</f>
        <v>0</v>
      </c>
      <c r="S125" s="112">
        <f>入力シート③!F26</f>
        <v>0</v>
      </c>
      <c r="T125" s="114">
        <v>0</v>
      </c>
      <c r="U125" s="114">
        <v>2</v>
      </c>
      <c r="V125" s="112">
        <f>入力シート③!$B$1</f>
        <v>0</v>
      </c>
    </row>
    <row r="126" spans="1:22" s="112" customFormat="1" ht="12.95" customHeight="1">
      <c r="A126" s="112">
        <f>入力シート③!E27</f>
        <v>0</v>
      </c>
      <c r="B126" s="112" t="str">
        <f t="shared" si="3"/>
        <v>0</v>
      </c>
      <c r="C126" s="112" t="str">
        <f>IFERROR(VLOOKUP(入力シート③!$B$1,所属!$B$2:$C$56,2,FALSE),"0")</f>
        <v>0</v>
      </c>
      <c r="D126" s="210"/>
      <c r="E126" s="210"/>
      <c r="F126" s="112" t="str">
        <f>入力シート③!$A27</f>
        <v/>
      </c>
      <c r="G126" s="112">
        <f>入力シート③!B27</f>
        <v>0</v>
      </c>
      <c r="H126" s="113" t="str">
        <f>IFERROR(VLOOKUP(G126,男子登録②!$P$2:$V$101,4,FALSE),"0")</f>
        <v>0</v>
      </c>
      <c r="I126" s="112">
        <f t="shared" si="7"/>
        <v>0</v>
      </c>
      <c r="J126" s="113" t="str">
        <f>IFERROR(VLOOKUP(G126,男子登録②!$P$2:$V$101,5,FALSE),"0")</f>
        <v>0</v>
      </c>
      <c r="K126" s="113" t="str">
        <f>IFERROR(VLOOKUP(G126,男子登録②!$P$2:$V$101,7,FALSE),"0")</f>
        <v>0</v>
      </c>
      <c r="L126" s="112">
        <v>1</v>
      </c>
      <c r="M126" s="112" t="str">
        <f>IFERROR(VLOOKUP(G126,男子登録②!$P$2:$V$101,3,FALSE),"0")</f>
        <v>0</v>
      </c>
      <c r="N126" s="112" t="str">
        <f>IFERROR(VLOOKUP(G126,男子登録②!$P$2:$V$101,6,FALSE),"0")</f>
        <v>0</v>
      </c>
      <c r="O126" s="210"/>
      <c r="P126" s="114" t="s">
        <v>266</v>
      </c>
      <c r="Q126" s="210"/>
      <c r="R126" s="112" t="str">
        <f>IFERROR(VLOOKUP(A126,種目!$C$2:$D$29,2,FALSE),"0")</f>
        <v>0</v>
      </c>
      <c r="S126" s="112">
        <f>入力シート③!F27</f>
        <v>0</v>
      </c>
      <c r="T126" s="114">
        <v>0</v>
      </c>
      <c r="U126" s="114">
        <v>2</v>
      </c>
      <c r="V126" s="112">
        <f>入力シート③!$B$1</f>
        <v>0</v>
      </c>
    </row>
    <row r="127" spans="1:22" s="112" customFormat="1" ht="12.95" customHeight="1">
      <c r="A127" s="112">
        <f>入力シート③!E28</f>
        <v>0</v>
      </c>
      <c r="B127" s="112" t="str">
        <f t="shared" si="3"/>
        <v>0</v>
      </c>
      <c r="C127" s="112" t="str">
        <f>IFERROR(VLOOKUP(入力シート③!$B$1,所属!$B$2:$C$56,2,FALSE),"0")</f>
        <v>0</v>
      </c>
      <c r="D127" s="210"/>
      <c r="E127" s="210"/>
      <c r="F127" s="112" t="str">
        <f>入力シート③!$A28</f>
        <v/>
      </c>
      <c r="G127" s="112">
        <f>入力シート③!B28</f>
        <v>0</v>
      </c>
      <c r="H127" s="113" t="str">
        <f>IFERROR(VLOOKUP(G127,男子登録②!$P$2:$V$101,4,FALSE),"0")</f>
        <v>0</v>
      </c>
      <c r="I127" s="112">
        <f t="shared" si="7"/>
        <v>0</v>
      </c>
      <c r="J127" s="113" t="str">
        <f>IFERROR(VLOOKUP(G127,男子登録②!$P$2:$V$101,5,FALSE),"0")</f>
        <v>0</v>
      </c>
      <c r="K127" s="113" t="str">
        <f>IFERROR(VLOOKUP(G127,男子登録②!$P$2:$V$101,7,FALSE),"0")</f>
        <v>0</v>
      </c>
      <c r="L127" s="112">
        <v>1</v>
      </c>
      <c r="M127" s="112" t="str">
        <f>IFERROR(VLOOKUP(G127,男子登録②!$P$2:$V$101,3,FALSE),"0")</f>
        <v>0</v>
      </c>
      <c r="N127" s="112" t="str">
        <f>IFERROR(VLOOKUP(G127,男子登録②!$P$2:$V$101,6,FALSE),"0")</f>
        <v>0</v>
      </c>
      <c r="O127" s="210"/>
      <c r="P127" s="114" t="s">
        <v>266</v>
      </c>
      <c r="Q127" s="210"/>
      <c r="R127" s="112" t="str">
        <f>IFERROR(VLOOKUP(A127,種目!$C$2:$D$29,2,FALSE),"0")</f>
        <v>0</v>
      </c>
      <c r="S127" s="112">
        <f>入力シート③!F28</f>
        <v>0</v>
      </c>
      <c r="T127" s="114">
        <v>0</v>
      </c>
      <c r="U127" s="114">
        <v>2</v>
      </c>
      <c r="V127" s="112">
        <f>入力シート③!$B$1</f>
        <v>0</v>
      </c>
    </row>
    <row r="128" spans="1:22" s="112" customFormat="1" ht="12.95" customHeight="1">
      <c r="A128" s="112">
        <f>入力シート③!E29</f>
        <v>0</v>
      </c>
      <c r="B128" s="112" t="str">
        <f t="shared" si="3"/>
        <v>0</v>
      </c>
      <c r="C128" s="112" t="str">
        <f>IFERROR(VLOOKUP(入力シート③!$B$1,所属!$B$2:$C$56,2,FALSE),"0")</f>
        <v>0</v>
      </c>
      <c r="D128" s="210"/>
      <c r="E128" s="210"/>
      <c r="F128" s="112" t="str">
        <f>入力シート③!$A29</f>
        <v/>
      </c>
      <c r="G128" s="112">
        <f>入力シート③!B29</f>
        <v>0</v>
      </c>
      <c r="H128" s="113" t="str">
        <f>IFERROR(VLOOKUP(G128,男子登録②!$P$2:$V$101,4,FALSE),"0")</f>
        <v>0</v>
      </c>
      <c r="I128" s="112">
        <f t="shared" si="7"/>
        <v>0</v>
      </c>
      <c r="J128" s="113" t="str">
        <f>IFERROR(VLOOKUP(G128,男子登録②!$P$2:$V$101,5,FALSE),"0")</f>
        <v>0</v>
      </c>
      <c r="K128" s="113" t="str">
        <f>IFERROR(VLOOKUP(G128,男子登録②!$P$2:$V$101,7,FALSE),"0")</f>
        <v>0</v>
      </c>
      <c r="L128" s="112">
        <v>1</v>
      </c>
      <c r="M128" s="112" t="str">
        <f>IFERROR(VLOOKUP(G128,男子登録②!$P$2:$V$101,3,FALSE),"0")</f>
        <v>0</v>
      </c>
      <c r="N128" s="112" t="str">
        <f>IFERROR(VLOOKUP(G128,男子登録②!$P$2:$V$101,6,FALSE),"0")</f>
        <v>0</v>
      </c>
      <c r="O128" s="210"/>
      <c r="P128" s="114" t="s">
        <v>266</v>
      </c>
      <c r="Q128" s="210"/>
      <c r="R128" s="112" t="str">
        <f>IFERROR(VLOOKUP(A128,種目!$C$2:$D$29,2,FALSE),"0")</f>
        <v>0</v>
      </c>
      <c r="S128" s="112">
        <f>入力シート③!F29</f>
        <v>0</v>
      </c>
      <c r="T128" s="114">
        <v>0</v>
      </c>
      <c r="U128" s="114">
        <v>2</v>
      </c>
      <c r="V128" s="112">
        <f>入力シート③!$B$1</f>
        <v>0</v>
      </c>
    </row>
    <row r="129" spans="1:22" s="112" customFormat="1" ht="12.95" customHeight="1">
      <c r="A129" s="112">
        <f>入力シート③!E30</f>
        <v>0</v>
      </c>
      <c r="B129" s="112" t="str">
        <f t="shared" si="3"/>
        <v>0</v>
      </c>
      <c r="C129" s="112" t="str">
        <f>IFERROR(VLOOKUP(入力シート③!$B$1,所属!$B$2:$C$56,2,FALSE),"0")</f>
        <v>0</v>
      </c>
      <c r="D129" s="210"/>
      <c r="E129" s="210"/>
      <c r="F129" s="112" t="str">
        <f>入力シート③!$A30</f>
        <v/>
      </c>
      <c r="G129" s="112">
        <f>入力シート③!B30</f>
        <v>0</v>
      </c>
      <c r="H129" s="113" t="str">
        <f>IFERROR(VLOOKUP(G129,男子登録②!$P$2:$V$101,4,FALSE),"0")</f>
        <v>0</v>
      </c>
      <c r="I129" s="112">
        <f t="shared" si="7"/>
        <v>0</v>
      </c>
      <c r="J129" s="113" t="str">
        <f>IFERROR(VLOOKUP(G129,男子登録②!$P$2:$V$101,5,FALSE),"0")</f>
        <v>0</v>
      </c>
      <c r="K129" s="113" t="str">
        <f>IFERROR(VLOOKUP(G129,男子登録②!$P$2:$V$101,7,FALSE),"0")</f>
        <v>0</v>
      </c>
      <c r="L129" s="112">
        <v>1</v>
      </c>
      <c r="M129" s="112" t="str">
        <f>IFERROR(VLOOKUP(G129,男子登録②!$P$2:$V$101,3,FALSE),"0")</f>
        <v>0</v>
      </c>
      <c r="N129" s="112" t="str">
        <f>IFERROR(VLOOKUP(G129,男子登録②!$P$2:$V$101,6,FALSE),"0")</f>
        <v>0</v>
      </c>
      <c r="O129" s="210"/>
      <c r="P129" s="114" t="s">
        <v>266</v>
      </c>
      <c r="Q129" s="210"/>
      <c r="R129" s="112" t="str">
        <f>IFERROR(VLOOKUP(A129,種目!$C$2:$D$29,2,FALSE),"0")</f>
        <v>0</v>
      </c>
      <c r="S129" s="112">
        <f>入力シート③!F30</f>
        <v>0</v>
      </c>
      <c r="T129" s="114">
        <v>0</v>
      </c>
      <c r="U129" s="114">
        <v>2</v>
      </c>
      <c r="V129" s="112">
        <f>入力シート③!$B$1</f>
        <v>0</v>
      </c>
    </row>
    <row r="130" spans="1:22" s="112" customFormat="1" ht="12.95" customHeight="1">
      <c r="A130" s="112">
        <f>入力シート③!E31</f>
        <v>0</v>
      </c>
      <c r="B130" s="112" t="str">
        <f t="shared" si="3"/>
        <v>0</v>
      </c>
      <c r="C130" s="112" t="str">
        <f>IFERROR(VLOOKUP(入力シート③!$B$1,所属!$B$2:$C$56,2,FALSE),"0")</f>
        <v>0</v>
      </c>
      <c r="D130" s="210"/>
      <c r="E130" s="210"/>
      <c r="F130" s="112" t="str">
        <f>入力シート③!$A31</f>
        <v/>
      </c>
      <c r="G130" s="112">
        <f>入力シート③!B31</f>
        <v>0</v>
      </c>
      <c r="H130" s="113" t="str">
        <f>IFERROR(VLOOKUP(G130,男子登録②!$P$2:$V$101,4,FALSE),"0")</f>
        <v>0</v>
      </c>
      <c r="I130" s="112">
        <f t="shared" si="7"/>
        <v>0</v>
      </c>
      <c r="J130" s="113" t="str">
        <f>IFERROR(VLOOKUP(G130,男子登録②!$P$2:$V$101,5,FALSE),"0")</f>
        <v>0</v>
      </c>
      <c r="K130" s="113" t="str">
        <f>IFERROR(VLOOKUP(G130,男子登録②!$P$2:$V$101,7,FALSE),"0")</f>
        <v>0</v>
      </c>
      <c r="L130" s="112">
        <v>1</v>
      </c>
      <c r="M130" s="112" t="str">
        <f>IFERROR(VLOOKUP(G130,男子登録②!$P$2:$V$101,3,FALSE),"0")</f>
        <v>0</v>
      </c>
      <c r="N130" s="112" t="str">
        <f>IFERROR(VLOOKUP(G130,男子登録②!$P$2:$V$101,6,FALSE),"0")</f>
        <v>0</v>
      </c>
      <c r="O130" s="210"/>
      <c r="P130" s="114" t="s">
        <v>266</v>
      </c>
      <c r="Q130" s="210"/>
      <c r="R130" s="112" t="str">
        <f>IFERROR(VLOOKUP(A130,種目!$C$2:$D$29,2,FALSE),"0")</f>
        <v>0</v>
      </c>
      <c r="S130" s="112">
        <f>入力シート③!F31</f>
        <v>0</v>
      </c>
      <c r="T130" s="114">
        <v>0</v>
      </c>
      <c r="U130" s="114">
        <v>2</v>
      </c>
      <c r="V130" s="112">
        <f>入力シート③!$B$1</f>
        <v>0</v>
      </c>
    </row>
    <row r="131" spans="1:22" s="112" customFormat="1" ht="12.95" customHeight="1">
      <c r="A131" s="112">
        <f>入力シート③!E32</f>
        <v>0</v>
      </c>
      <c r="B131" s="112" t="str">
        <f t="shared" si="3"/>
        <v>0</v>
      </c>
      <c r="C131" s="112" t="str">
        <f>IFERROR(VLOOKUP(入力シート③!$B$1,所属!$B$2:$C$56,2,FALSE),"0")</f>
        <v>0</v>
      </c>
      <c r="D131" s="210"/>
      <c r="E131" s="210"/>
      <c r="F131" s="112" t="str">
        <f>入力シート③!$A32</f>
        <v/>
      </c>
      <c r="G131" s="112">
        <f>入力シート③!B32</f>
        <v>0</v>
      </c>
      <c r="H131" s="113" t="str">
        <f>IFERROR(VLOOKUP(G131,男子登録②!$P$2:$V$101,4,FALSE),"0")</f>
        <v>0</v>
      </c>
      <c r="I131" s="112">
        <f t="shared" si="7"/>
        <v>0</v>
      </c>
      <c r="J131" s="113" t="str">
        <f>IFERROR(VLOOKUP(G131,男子登録②!$P$2:$V$101,5,FALSE),"0")</f>
        <v>0</v>
      </c>
      <c r="K131" s="113" t="str">
        <f>IFERROR(VLOOKUP(G131,男子登録②!$P$2:$V$101,7,FALSE),"0")</f>
        <v>0</v>
      </c>
      <c r="L131" s="112">
        <v>1</v>
      </c>
      <c r="M131" s="112" t="str">
        <f>IFERROR(VLOOKUP(G131,男子登録②!$P$2:$V$101,3,FALSE),"0")</f>
        <v>0</v>
      </c>
      <c r="N131" s="112" t="str">
        <f>IFERROR(VLOOKUP(G131,男子登録②!$P$2:$V$101,6,FALSE),"0")</f>
        <v>0</v>
      </c>
      <c r="O131" s="210"/>
      <c r="P131" s="114" t="s">
        <v>266</v>
      </c>
      <c r="Q131" s="210"/>
      <c r="R131" s="112" t="str">
        <f>IFERROR(VLOOKUP(A131,種目!$C$2:$D$29,2,FALSE),"0")</f>
        <v>0</v>
      </c>
      <c r="S131" s="112">
        <f>入力シート③!F32</f>
        <v>0</v>
      </c>
      <c r="T131" s="114">
        <v>0</v>
      </c>
      <c r="U131" s="114">
        <v>2</v>
      </c>
      <c r="V131" s="112">
        <f>入力シート③!$B$1</f>
        <v>0</v>
      </c>
    </row>
    <row r="132" spans="1:22" s="112" customFormat="1" ht="12.95" customHeight="1">
      <c r="A132" s="112">
        <f>入力シート③!E33</f>
        <v>0</v>
      </c>
      <c r="B132" s="112" t="str">
        <f t="shared" si="3"/>
        <v>0</v>
      </c>
      <c r="C132" s="112" t="str">
        <f>IFERROR(VLOOKUP(入力シート③!$B$1,所属!$B$2:$C$56,2,FALSE),"0")</f>
        <v>0</v>
      </c>
      <c r="D132" s="210"/>
      <c r="E132" s="210"/>
      <c r="F132" s="112" t="str">
        <f>入力シート③!$A33</f>
        <v/>
      </c>
      <c r="G132" s="112">
        <f>入力シート③!B33</f>
        <v>0</v>
      </c>
      <c r="H132" s="113" t="str">
        <f>IFERROR(VLOOKUP(G132,男子登録②!$P$2:$V$101,4,FALSE),"0")</f>
        <v>0</v>
      </c>
      <c r="I132" s="112">
        <f t="shared" si="7"/>
        <v>0</v>
      </c>
      <c r="J132" s="113" t="str">
        <f>IFERROR(VLOOKUP(G132,男子登録②!$P$2:$V$101,5,FALSE),"0")</f>
        <v>0</v>
      </c>
      <c r="K132" s="113" t="str">
        <f>IFERROR(VLOOKUP(G132,男子登録②!$P$2:$V$101,7,FALSE),"0")</f>
        <v>0</v>
      </c>
      <c r="L132" s="112">
        <v>1</v>
      </c>
      <c r="M132" s="112" t="str">
        <f>IFERROR(VLOOKUP(G132,男子登録②!$P$2:$V$101,3,FALSE),"0")</f>
        <v>0</v>
      </c>
      <c r="N132" s="112" t="str">
        <f>IFERROR(VLOOKUP(G132,男子登録②!$P$2:$V$101,6,FALSE),"0")</f>
        <v>0</v>
      </c>
      <c r="O132" s="210"/>
      <c r="P132" s="114" t="s">
        <v>266</v>
      </c>
      <c r="Q132" s="210"/>
      <c r="R132" s="112" t="str">
        <f>IFERROR(VLOOKUP(A132,種目!$C$2:$D$29,2,FALSE),"0")</f>
        <v>0</v>
      </c>
      <c r="S132" s="112">
        <f>入力シート③!F33</f>
        <v>0</v>
      </c>
      <c r="T132" s="114">
        <v>0</v>
      </c>
      <c r="U132" s="114">
        <v>2</v>
      </c>
      <c r="V132" s="112">
        <f>入力シート③!$B$1</f>
        <v>0</v>
      </c>
    </row>
    <row r="133" spans="1:22" s="112" customFormat="1" ht="12.95" customHeight="1">
      <c r="A133" s="112">
        <f>入力シート③!E34</f>
        <v>0</v>
      </c>
      <c r="B133" s="112" t="str">
        <f t="shared" ref="B133:B196" si="8">IFERROR(100000*L133+F133,"0")</f>
        <v>0</v>
      </c>
      <c r="C133" s="112" t="str">
        <f>IFERROR(VLOOKUP(入力シート③!$B$1,所属!$B$2:$C$56,2,FALSE),"0")</f>
        <v>0</v>
      </c>
      <c r="D133" s="210"/>
      <c r="E133" s="210"/>
      <c r="F133" s="112" t="str">
        <f>入力シート③!$A34</f>
        <v/>
      </c>
      <c r="G133" s="112">
        <f>入力シート③!B34</f>
        <v>0</v>
      </c>
      <c r="H133" s="113" t="str">
        <f>IFERROR(VLOOKUP(G133,男子登録②!$P$2:$V$101,4,FALSE),"0")</f>
        <v>0</v>
      </c>
      <c r="I133" s="112">
        <f t="shared" si="7"/>
        <v>0</v>
      </c>
      <c r="J133" s="113" t="str">
        <f>IFERROR(VLOOKUP(G133,男子登録②!$P$2:$V$101,5,FALSE),"0")</f>
        <v>0</v>
      </c>
      <c r="K133" s="113" t="str">
        <f>IFERROR(VLOOKUP(G133,男子登録②!$P$2:$V$101,7,FALSE),"0")</f>
        <v>0</v>
      </c>
      <c r="L133" s="112">
        <v>1</v>
      </c>
      <c r="M133" s="112" t="str">
        <f>IFERROR(VLOOKUP(G133,男子登録②!$P$2:$V$101,3,FALSE),"0")</f>
        <v>0</v>
      </c>
      <c r="N133" s="112" t="str">
        <f>IFERROR(VLOOKUP(G133,男子登録②!$P$2:$V$101,6,FALSE),"0")</f>
        <v>0</v>
      </c>
      <c r="O133" s="210"/>
      <c r="P133" s="114" t="s">
        <v>266</v>
      </c>
      <c r="Q133" s="210"/>
      <c r="R133" s="112" t="str">
        <f>IFERROR(VLOOKUP(A133,種目!$C$2:$D$29,2,FALSE),"0")</f>
        <v>0</v>
      </c>
      <c r="S133" s="112">
        <f>入力シート③!F34</f>
        <v>0</v>
      </c>
      <c r="T133" s="114">
        <v>0</v>
      </c>
      <c r="U133" s="114">
        <v>2</v>
      </c>
      <c r="V133" s="112">
        <f>入力シート③!$B$1</f>
        <v>0</v>
      </c>
    </row>
    <row r="134" spans="1:22" s="112" customFormat="1" ht="12.95" customHeight="1">
      <c r="A134" s="112">
        <f>入力シート③!E35</f>
        <v>0</v>
      </c>
      <c r="B134" s="112" t="str">
        <f t="shared" si="8"/>
        <v>0</v>
      </c>
      <c r="C134" s="112" t="str">
        <f>IFERROR(VLOOKUP(入力シート③!$B$1,所属!$B$2:$C$56,2,FALSE),"0")</f>
        <v>0</v>
      </c>
      <c r="D134" s="210"/>
      <c r="E134" s="210"/>
      <c r="F134" s="112" t="str">
        <f>入力シート③!$A35</f>
        <v/>
      </c>
      <c r="G134" s="112">
        <f>入力シート③!B35</f>
        <v>0</v>
      </c>
      <c r="H134" s="113" t="str">
        <f>IFERROR(VLOOKUP(G134,男子登録②!$P$2:$V$101,4,FALSE),"0")</f>
        <v>0</v>
      </c>
      <c r="I134" s="112">
        <f t="shared" si="7"/>
        <v>0</v>
      </c>
      <c r="J134" s="113" t="str">
        <f>IFERROR(VLOOKUP(G134,男子登録②!$P$2:$V$101,5,FALSE),"0")</f>
        <v>0</v>
      </c>
      <c r="K134" s="113" t="str">
        <f>IFERROR(VLOOKUP(G134,男子登録②!$P$2:$V$101,7,FALSE),"0")</f>
        <v>0</v>
      </c>
      <c r="L134" s="112">
        <v>1</v>
      </c>
      <c r="M134" s="112" t="str">
        <f>IFERROR(VLOOKUP(G134,男子登録②!$P$2:$V$101,3,FALSE),"0")</f>
        <v>0</v>
      </c>
      <c r="N134" s="112" t="str">
        <f>IFERROR(VLOOKUP(G134,男子登録②!$P$2:$V$101,6,FALSE),"0")</f>
        <v>0</v>
      </c>
      <c r="O134" s="210"/>
      <c r="P134" s="114" t="s">
        <v>266</v>
      </c>
      <c r="Q134" s="210"/>
      <c r="R134" s="112" t="str">
        <f>IFERROR(VLOOKUP(A134,種目!$C$2:$D$29,2,FALSE),"0")</f>
        <v>0</v>
      </c>
      <c r="S134" s="112">
        <f>入力シート③!F35</f>
        <v>0</v>
      </c>
      <c r="T134" s="114">
        <v>0</v>
      </c>
      <c r="U134" s="114">
        <v>2</v>
      </c>
      <c r="V134" s="112">
        <f>入力シート③!$B$1</f>
        <v>0</v>
      </c>
    </row>
    <row r="135" spans="1:22" s="112" customFormat="1" ht="12.95" customHeight="1">
      <c r="A135" s="112">
        <f>入力シート③!E36</f>
        <v>0</v>
      </c>
      <c r="B135" s="112" t="str">
        <f t="shared" si="8"/>
        <v>0</v>
      </c>
      <c r="C135" s="112" t="str">
        <f>IFERROR(VLOOKUP(入力シート③!$B$1,所属!$B$2:$C$56,2,FALSE),"0")</f>
        <v>0</v>
      </c>
      <c r="D135" s="210"/>
      <c r="E135" s="210"/>
      <c r="F135" s="112" t="str">
        <f>入力シート③!$A36</f>
        <v/>
      </c>
      <c r="G135" s="112">
        <f>入力シート③!B36</f>
        <v>0</v>
      </c>
      <c r="H135" s="113" t="str">
        <f>IFERROR(VLOOKUP(G135,男子登録②!$P$2:$V$101,4,FALSE),"0")</f>
        <v>0</v>
      </c>
      <c r="I135" s="112">
        <f t="shared" si="7"/>
        <v>0</v>
      </c>
      <c r="J135" s="113" t="str">
        <f>IFERROR(VLOOKUP(G135,男子登録②!$P$2:$V$101,5,FALSE),"0")</f>
        <v>0</v>
      </c>
      <c r="K135" s="113" t="str">
        <f>IFERROR(VLOOKUP(G135,男子登録②!$P$2:$V$101,7,FALSE),"0")</f>
        <v>0</v>
      </c>
      <c r="L135" s="112">
        <v>1</v>
      </c>
      <c r="M135" s="112" t="str">
        <f>IFERROR(VLOOKUP(G135,男子登録②!$P$2:$V$101,3,FALSE),"0")</f>
        <v>0</v>
      </c>
      <c r="N135" s="112" t="str">
        <f>IFERROR(VLOOKUP(G135,男子登録②!$P$2:$V$101,6,FALSE),"0")</f>
        <v>0</v>
      </c>
      <c r="O135" s="210"/>
      <c r="P135" s="114" t="s">
        <v>266</v>
      </c>
      <c r="Q135" s="210"/>
      <c r="R135" s="112" t="str">
        <f>IFERROR(VLOOKUP(A135,種目!$C$2:$D$29,2,FALSE),"0")</f>
        <v>0</v>
      </c>
      <c r="S135" s="112">
        <f>入力シート③!F36</f>
        <v>0</v>
      </c>
      <c r="T135" s="114">
        <v>0</v>
      </c>
      <c r="U135" s="114">
        <v>2</v>
      </c>
      <c r="V135" s="112">
        <f>入力シート③!$B$1</f>
        <v>0</v>
      </c>
    </row>
    <row r="136" spans="1:22" s="112" customFormat="1" ht="12.95" customHeight="1">
      <c r="A136" s="112">
        <f>入力シート③!E37</f>
        <v>0</v>
      </c>
      <c r="B136" s="112" t="str">
        <f t="shared" si="8"/>
        <v>0</v>
      </c>
      <c r="C136" s="112" t="str">
        <f>IFERROR(VLOOKUP(入力シート③!$B$1,所属!$B$2:$C$56,2,FALSE),"0")</f>
        <v>0</v>
      </c>
      <c r="D136" s="210"/>
      <c r="E136" s="210"/>
      <c r="F136" s="112" t="str">
        <f>入力シート③!$A37</f>
        <v/>
      </c>
      <c r="G136" s="112">
        <f>入力シート③!B37</f>
        <v>0</v>
      </c>
      <c r="H136" s="113" t="str">
        <f>IFERROR(VLOOKUP(G136,男子登録②!$P$2:$V$101,4,FALSE),"0")</f>
        <v>0</v>
      </c>
      <c r="I136" s="112">
        <f t="shared" si="7"/>
        <v>0</v>
      </c>
      <c r="J136" s="113" t="str">
        <f>IFERROR(VLOOKUP(G136,男子登録②!$P$2:$V$101,5,FALSE),"0")</f>
        <v>0</v>
      </c>
      <c r="K136" s="113" t="str">
        <f>IFERROR(VLOOKUP(G136,男子登録②!$P$2:$V$101,7,FALSE),"0")</f>
        <v>0</v>
      </c>
      <c r="L136" s="112">
        <v>1</v>
      </c>
      <c r="M136" s="112" t="str">
        <f>IFERROR(VLOOKUP(G136,男子登録②!$P$2:$V$101,3,FALSE),"0")</f>
        <v>0</v>
      </c>
      <c r="N136" s="112" t="str">
        <f>IFERROR(VLOOKUP(G136,男子登録②!$P$2:$V$101,6,FALSE),"0")</f>
        <v>0</v>
      </c>
      <c r="O136" s="210"/>
      <c r="P136" s="114" t="s">
        <v>266</v>
      </c>
      <c r="Q136" s="210"/>
      <c r="R136" s="112" t="str">
        <f>IFERROR(VLOOKUP(A136,種目!$C$2:$D$29,2,FALSE),"0")</f>
        <v>0</v>
      </c>
      <c r="S136" s="112">
        <f>入力シート③!F37</f>
        <v>0</v>
      </c>
      <c r="T136" s="114">
        <v>0</v>
      </c>
      <c r="U136" s="114">
        <v>2</v>
      </c>
      <c r="V136" s="112">
        <f>入力シート③!$B$1</f>
        <v>0</v>
      </c>
    </row>
    <row r="137" spans="1:22" s="112" customFormat="1" ht="12.95" customHeight="1">
      <c r="A137" s="112">
        <f>入力シート③!E38</f>
        <v>0</v>
      </c>
      <c r="B137" s="112" t="str">
        <f t="shared" si="8"/>
        <v>0</v>
      </c>
      <c r="C137" s="112" t="str">
        <f>IFERROR(VLOOKUP(入力シート③!$B$1,所属!$B$2:$C$56,2,FALSE),"0")</f>
        <v>0</v>
      </c>
      <c r="D137" s="210"/>
      <c r="E137" s="210"/>
      <c r="F137" s="112" t="str">
        <f>入力シート③!$A38</f>
        <v/>
      </c>
      <c r="G137" s="112">
        <f>入力シート③!B38</f>
        <v>0</v>
      </c>
      <c r="H137" s="113" t="str">
        <f>IFERROR(VLOOKUP(G137,男子登録②!$P$2:$V$101,4,FALSE),"0")</f>
        <v>0</v>
      </c>
      <c r="I137" s="112">
        <f t="shared" si="7"/>
        <v>0</v>
      </c>
      <c r="J137" s="113" t="str">
        <f>IFERROR(VLOOKUP(G137,男子登録②!$P$2:$V$101,5,FALSE),"0")</f>
        <v>0</v>
      </c>
      <c r="K137" s="113" t="str">
        <f>IFERROR(VLOOKUP(G137,男子登録②!$P$2:$V$101,7,FALSE),"0")</f>
        <v>0</v>
      </c>
      <c r="L137" s="112">
        <v>1</v>
      </c>
      <c r="M137" s="112" t="str">
        <f>IFERROR(VLOOKUP(G137,男子登録②!$P$2:$V$101,3,FALSE),"0")</f>
        <v>0</v>
      </c>
      <c r="N137" s="112" t="str">
        <f>IFERROR(VLOOKUP(G137,男子登録②!$P$2:$V$101,6,FALSE),"0")</f>
        <v>0</v>
      </c>
      <c r="O137" s="210"/>
      <c r="P137" s="114" t="s">
        <v>266</v>
      </c>
      <c r="Q137" s="210"/>
      <c r="R137" s="112" t="str">
        <f>IFERROR(VLOOKUP(A137,種目!$C$2:$D$29,2,FALSE),"0")</f>
        <v>0</v>
      </c>
      <c r="S137" s="112">
        <f>入力シート③!F38</f>
        <v>0</v>
      </c>
      <c r="T137" s="114">
        <v>0</v>
      </c>
      <c r="U137" s="114">
        <v>2</v>
      </c>
      <c r="V137" s="112">
        <f>入力シート③!$B$1</f>
        <v>0</v>
      </c>
    </row>
    <row r="138" spans="1:22" s="112" customFormat="1" ht="12.95" customHeight="1">
      <c r="A138" s="112">
        <f>入力シート③!E39</f>
        <v>0</v>
      </c>
      <c r="B138" s="112" t="str">
        <f t="shared" si="8"/>
        <v>0</v>
      </c>
      <c r="C138" s="112" t="str">
        <f>IFERROR(VLOOKUP(入力シート③!$B$1,所属!$B$2:$C$56,2,FALSE),"0")</f>
        <v>0</v>
      </c>
      <c r="D138" s="210"/>
      <c r="E138" s="210"/>
      <c r="F138" s="112" t="str">
        <f>入力シート③!$A39</f>
        <v/>
      </c>
      <c r="G138" s="112">
        <f>入力シート③!B39</f>
        <v>0</v>
      </c>
      <c r="H138" s="113" t="str">
        <f>IFERROR(VLOOKUP(G138,男子登録②!$P$2:$V$101,4,FALSE),"0")</f>
        <v>0</v>
      </c>
      <c r="I138" s="112">
        <f t="shared" si="7"/>
        <v>0</v>
      </c>
      <c r="J138" s="113" t="str">
        <f>IFERROR(VLOOKUP(G138,男子登録②!$P$2:$V$101,5,FALSE),"0")</f>
        <v>0</v>
      </c>
      <c r="K138" s="113" t="str">
        <f>IFERROR(VLOOKUP(G138,男子登録②!$P$2:$V$101,7,FALSE),"0")</f>
        <v>0</v>
      </c>
      <c r="L138" s="112">
        <v>1</v>
      </c>
      <c r="M138" s="112" t="str">
        <f>IFERROR(VLOOKUP(G138,男子登録②!$P$2:$V$101,3,FALSE),"0")</f>
        <v>0</v>
      </c>
      <c r="N138" s="112" t="str">
        <f>IFERROR(VLOOKUP(G138,男子登録②!$P$2:$V$101,6,FALSE),"0")</f>
        <v>0</v>
      </c>
      <c r="O138" s="210"/>
      <c r="P138" s="114" t="s">
        <v>266</v>
      </c>
      <c r="Q138" s="210"/>
      <c r="R138" s="112" t="str">
        <f>IFERROR(VLOOKUP(A138,種目!$C$2:$D$29,2,FALSE),"0")</f>
        <v>0</v>
      </c>
      <c r="S138" s="112">
        <f>入力シート③!F39</f>
        <v>0</v>
      </c>
      <c r="T138" s="114">
        <v>0</v>
      </c>
      <c r="U138" s="114">
        <v>2</v>
      </c>
      <c r="V138" s="112">
        <f>入力シート③!$B$1</f>
        <v>0</v>
      </c>
    </row>
    <row r="139" spans="1:22" s="112" customFormat="1" ht="12.95" customHeight="1">
      <c r="A139" s="112">
        <f>入力シート③!E40</f>
        <v>0</v>
      </c>
      <c r="B139" s="112" t="str">
        <f t="shared" si="8"/>
        <v>0</v>
      </c>
      <c r="C139" s="112" t="str">
        <f>IFERROR(VLOOKUP(入力シート③!$B$1,所属!$B$2:$C$56,2,FALSE),"0")</f>
        <v>0</v>
      </c>
      <c r="D139" s="210"/>
      <c r="E139" s="210"/>
      <c r="F139" s="112" t="str">
        <f>入力シート③!$A40</f>
        <v/>
      </c>
      <c r="G139" s="112">
        <f>入力シート③!B40</f>
        <v>0</v>
      </c>
      <c r="H139" s="113" t="str">
        <f>IFERROR(VLOOKUP(G139,男子登録②!$P$2:$V$101,4,FALSE),"0")</f>
        <v>0</v>
      </c>
      <c r="I139" s="112">
        <f t="shared" si="7"/>
        <v>0</v>
      </c>
      <c r="J139" s="113" t="str">
        <f>IFERROR(VLOOKUP(G139,男子登録②!$P$2:$V$101,5,FALSE),"0")</f>
        <v>0</v>
      </c>
      <c r="K139" s="113" t="str">
        <f>IFERROR(VLOOKUP(G139,男子登録②!$P$2:$V$101,7,FALSE),"0")</f>
        <v>0</v>
      </c>
      <c r="L139" s="112">
        <v>1</v>
      </c>
      <c r="M139" s="112" t="str">
        <f>IFERROR(VLOOKUP(G139,男子登録②!$P$2:$V$101,3,FALSE),"0")</f>
        <v>0</v>
      </c>
      <c r="N139" s="112" t="str">
        <f>IFERROR(VLOOKUP(G139,男子登録②!$P$2:$V$101,6,FALSE),"0")</f>
        <v>0</v>
      </c>
      <c r="O139" s="210"/>
      <c r="P139" s="114" t="s">
        <v>266</v>
      </c>
      <c r="Q139" s="210"/>
      <c r="R139" s="112" t="str">
        <f>IFERROR(VLOOKUP(A139,種目!$C$2:$D$29,2,FALSE),"0")</f>
        <v>0</v>
      </c>
      <c r="S139" s="112">
        <f>入力シート③!F40</f>
        <v>0</v>
      </c>
      <c r="T139" s="114">
        <v>0</v>
      </c>
      <c r="U139" s="114">
        <v>2</v>
      </c>
      <c r="V139" s="112">
        <f>入力シート③!$B$1</f>
        <v>0</v>
      </c>
    </row>
    <row r="140" spans="1:22" s="112" customFormat="1" ht="12.95" customHeight="1">
      <c r="A140" s="112">
        <f>入力シート③!E41</f>
        <v>0</v>
      </c>
      <c r="B140" s="112" t="str">
        <f t="shared" si="8"/>
        <v>0</v>
      </c>
      <c r="C140" s="112" t="str">
        <f>IFERROR(VLOOKUP(入力シート③!$B$1,所属!$B$2:$C$56,2,FALSE),"0")</f>
        <v>0</v>
      </c>
      <c r="D140" s="210"/>
      <c r="E140" s="210"/>
      <c r="F140" s="112" t="str">
        <f>入力シート③!$A41</f>
        <v/>
      </c>
      <c r="G140" s="112">
        <f>入力シート③!B41</f>
        <v>0</v>
      </c>
      <c r="H140" s="113" t="str">
        <f>IFERROR(VLOOKUP(G140,男子登録②!$P$2:$V$101,4,FALSE),"0")</f>
        <v>0</v>
      </c>
      <c r="I140" s="112">
        <f t="shared" si="7"/>
        <v>0</v>
      </c>
      <c r="J140" s="113" t="str">
        <f>IFERROR(VLOOKUP(G140,男子登録②!$P$2:$V$101,5,FALSE),"0")</f>
        <v>0</v>
      </c>
      <c r="K140" s="113" t="str">
        <f>IFERROR(VLOOKUP(G140,男子登録②!$P$2:$V$101,7,FALSE),"0")</f>
        <v>0</v>
      </c>
      <c r="L140" s="112">
        <v>1</v>
      </c>
      <c r="M140" s="112" t="str">
        <f>IFERROR(VLOOKUP(G140,男子登録②!$P$2:$V$101,3,FALSE),"0")</f>
        <v>0</v>
      </c>
      <c r="N140" s="112" t="str">
        <f>IFERROR(VLOOKUP(G140,男子登録②!$P$2:$V$101,6,FALSE),"0")</f>
        <v>0</v>
      </c>
      <c r="O140" s="210"/>
      <c r="P140" s="114" t="s">
        <v>266</v>
      </c>
      <c r="Q140" s="210"/>
      <c r="R140" s="112" t="str">
        <f>IFERROR(VLOOKUP(A140,種目!$C$2:$D$29,2,FALSE),"0")</f>
        <v>0</v>
      </c>
      <c r="S140" s="112">
        <f>入力シート③!F41</f>
        <v>0</v>
      </c>
      <c r="T140" s="114">
        <v>0</v>
      </c>
      <c r="U140" s="114">
        <v>2</v>
      </c>
      <c r="V140" s="112">
        <f>入力シート③!$B$1</f>
        <v>0</v>
      </c>
    </row>
    <row r="141" spans="1:22" s="112" customFormat="1" ht="12.95" customHeight="1">
      <c r="A141" s="112">
        <f>入力シート③!E42</f>
        <v>0</v>
      </c>
      <c r="B141" s="112" t="str">
        <f t="shared" si="8"/>
        <v>0</v>
      </c>
      <c r="C141" s="112" t="str">
        <f>IFERROR(VLOOKUP(入力シート③!$B$1,所属!$B$2:$C$56,2,FALSE),"0")</f>
        <v>0</v>
      </c>
      <c r="D141" s="210"/>
      <c r="E141" s="210"/>
      <c r="F141" s="112" t="str">
        <f>入力シート③!$A42</f>
        <v/>
      </c>
      <c r="G141" s="112">
        <f>入力シート③!B42</f>
        <v>0</v>
      </c>
      <c r="H141" s="113" t="str">
        <f>IFERROR(VLOOKUP(G141,男子登録②!$P$2:$V$101,4,FALSE),"0")</f>
        <v>0</v>
      </c>
      <c r="I141" s="112">
        <f t="shared" si="7"/>
        <v>0</v>
      </c>
      <c r="J141" s="113" t="str">
        <f>IFERROR(VLOOKUP(G141,男子登録②!$P$2:$V$101,5,FALSE),"0")</f>
        <v>0</v>
      </c>
      <c r="K141" s="113" t="str">
        <f>IFERROR(VLOOKUP(G141,男子登録②!$P$2:$V$101,7,FALSE),"0")</f>
        <v>0</v>
      </c>
      <c r="L141" s="112">
        <v>1</v>
      </c>
      <c r="M141" s="112" t="str">
        <f>IFERROR(VLOOKUP(G141,男子登録②!$P$2:$V$101,3,FALSE),"0")</f>
        <v>0</v>
      </c>
      <c r="N141" s="112" t="str">
        <f>IFERROR(VLOOKUP(G141,男子登録②!$P$2:$V$101,6,FALSE),"0")</f>
        <v>0</v>
      </c>
      <c r="O141" s="210"/>
      <c r="P141" s="114" t="s">
        <v>266</v>
      </c>
      <c r="Q141" s="210"/>
      <c r="R141" s="112" t="str">
        <f>IFERROR(VLOOKUP(A141,種目!$C$2:$D$29,2,FALSE),"0")</f>
        <v>0</v>
      </c>
      <c r="S141" s="112">
        <f>入力シート③!F42</f>
        <v>0</v>
      </c>
      <c r="T141" s="114">
        <v>0</v>
      </c>
      <c r="U141" s="114">
        <v>2</v>
      </c>
      <c r="V141" s="112">
        <f>入力シート③!$B$1</f>
        <v>0</v>
      </c>
    </row>
    <row r="142" spans="1:22" s="112" customFormat="1" ht="12.95" customHeight="1">
      <c r="A142" s="112">
        <f>入力シート③!E43</f>
        <v>0</v>
      </c>
      <c r="B142" s="112" t="str">
        <f t="shared" si="8"/>
        <v>0</v>
      </c>
      <c r="C142" s="112" t="str">
        <f>IFERROR(VLOOKUP(入力シート③!$B$1,所属!$B$2:$C$56,2,FALSE),"0")</f>
        <v>0</v>
      </c>
      <c r="D142" s="210"/>
      <c r="E142" s="210"/>
      <c r="F142" s="112" t="str">
        <f>入力シート③!$A43</f>
        <v/>
      </c>
      <c r="G142" s="112">
        <f>入力シート③!B43</f>
        <v>0</v>
      </c>
      <c r="H142" s="113" t="str">
        <f>IFERROR(VLOOKUP(G142,男子登録②!$P$2:$V$101,4,FALSE),"0")</f>
        <v>0</v>
      </c>
      <c r="I142" s="112">
        <f t="shared" si="7"/>
        <v>0</v>
      </c>
      <c r="J142" s="113" t="str">
        <f>IFERROR(VLOOKUP(G142,男子登録②!$P$2:$V$101,5,FALSE),"0")</f>
        <v>0</v>
      </c>
      <c r="K142" s="113" t="str">
        <f>IFERROR(VLOOKUP(G142,男子登録②!$P$2:$V$101,7,FALSE),"0")</f>
        <v>0</v>
      </c>
      <c r="L142" s="112">
        <v>1</v>
      </c>
      <c r="M142" s="112" t="str">
        <f>IFERROR(VLOOKUP(G142,男子登録②!$P$2:$V$101,3,FALSE),"0")</f>
        <v>0</v>
      </c>
      <c r="N142" s="112" t="str">
        <f>IFERROR(VLOOKUP(G142,男子登録②!$P$2:$V$101,6,FALSE),"0")</f>
        <v>0</v>
      </c>
      <c r="O142" s="210"/>
      <c r="P142" s="114" t="s">
        <v>266</v>
      </c>
      <c r="Q142" s="210"/>
      <c r="R142" s="112" t="str">
        <f>IFERROR(VLOOKUP(A142,種目!$C$2:$D$29,2,FALSE),"0")</f>
        <v>0</v>
      </c>
      <c r="S142" s="112">
        <f>入力シート③!F43</f>
        <v>0</v>
      </c>
      <c r="T142" s="114">
        <v>0</v>
      </c>
      <c r="U142" s="114">
        <v>2</v>
      </c>
      <c r="V142" s="112">
        <f>入力シート③!$B$1</f>
        <v>0</v>
      </c>
    </row>
    <row r="143" spans="1:22" s="112" customFormat="1" ht="12.95" customHeight="1">
      <c r="A143" s="112">
        <f>入力シート③!E44</f>
        <v>0</v>
      </c>
      <c r="B143" s="112" t="str">
        <f t="shared" si="8"/>
        <v>0</v>
      </c>
      <c r="C143" s="112" t="str">
        <f>IFERROR(VLOOKUP(入力シート③!$B$1,所属!$B$2:$C$56,2,FALSE),"0")</f>
        <v>0</v>
      </c>
      <c r="D143" s="210"/>
      <c r="E143" s="210"/>
      <c r="F143" s="112" t="str">
        <f>入力シート③!$A44</f>
        <v/>
      </c>
      <c r="G143" s="112">
        <f>入力シート③!B44</f>
        <v>0</v>
      </c>
      <c r="H143" s="113" t="str">
        <f>IFERROR(VLOOKUP(G143,男子登録②!$P$2:$V$101,4,FALSE),"0")</f>
        <v>0</v>
      </c>
      <c r="I143" s="112">
        <f t="shared" si="7"/>
        <v>0</v>
      </c>
      <c r="J143" s="113" t="str">
        <f>IFERROR(VLOOKUP(G143,男子登録②!$P$2:$V$101,5,FALSE),"0")</f>
        <v>0</v>
      </c>
      <c r="K143" s="113" t="str">
        <f>IFERROR(VLOOKUP(G143,男子登録②!$P$2:$V$101,7,FALSE),"0")</f>
        <v>0</v>
      </c>
      <c r="L143" s="112">
        <v>1</v>
      </c>
      <c r="M143" s="112" t="str">
        <f>IFERROR(VLOOKUP(G143,男子登録②!$P$2:$V$101,3,FALSE),"0")</f>
        <v>0</v>
      </c>
      <c r="N143" s="112" t="str">
        <f>IFERROR(VLOOKUP(G143,男子登録②!$P$2:$V$101,6,FALSE),"0")</f>
        <v>0</v>
      </c>
      <c r="O143" s="210"/>
      <c r="P143" s="114" t="s">
        <v>266</v>
      </c>
      <c r="Q143" s="210"/>
      <c r="R143" s="112" t="str">
        <f>IFERROR(VLOOKUP(A143,種目!$C$2:$D$29,2,FALSE),"0")</f>
        <v>0</v>
      </c>
      <c r="S143" s="112">
        <f>入力シート③!F44</f>
        <v>0</v>
      </c>
      <c r="T143" s="114">
        <v>0</v>
      </c>
      <c r="U143" s="114">
        <v>2</v>
      </c>
      <c r="V143" s="112">
        <f>入力シート③!$B$1</f>
        <v>0</v>
      </c>
    </row>
    <row r="144" spans="1:22" s="112" customFormat="1" ht="12.95" customHeight="1">
      <c r="A144" s="112">
        <f>入力シート③!E45</f>
        <v>0</v>
      </c>
      <c r="B144" s="112" t="str">
        <f t="shared" si="8"/>
        <v>0</v>
      </c>
      <c r="C144" s="112" t="str">
        <f>IFERROR(VLOOKUP(入力シート③!$B$1,所属!$B$2:$C$56,2,FALSE),"0")</f>
        <v>0</v>
      </c>
      <c r="D144" s="210"/>
      <c r="E144" s="210"/>
      <c r="F144" s="112" t="str">
        <f>入力シート③!$A45</f>
        <v/>
      </c>
      <c r="G144" s="112">
        <f>入力シート③!B45</f>
        <v>0</v>
      </c>
      <c r="H144" s="113" t="str">
        <f>IFERROR(VLOOKUP(G144,男子登録②!$P$2:$V$101,4,FALSE),"0")</f>
        <v>0</v>
      </c>
      <c r="I144" s="112">
        <f t="shared" si="7"/>
        <v>0</v>
      </c>
      <c r="J144" s="113" t="str">
        <f>IFERROR(VLOOKUP(G144,男子登録②!$P$2:$V$101,5,FALSE),"0")</f>
        <v>0</v>
      </c>
      <c r="K144" s="113" t="str">
        <f>IFERROR(VLOOKUP(G144,男子登録②!$P$2:$V$101,7,FALSE),"0")</f>
        <v>0</v>
      </c>
      <c r="L144" s="112">
        <v>1</v>
      </c>
      <c r="M144" s="112" t="str">
        <f>IFERROR(VLOOKUP(G144,男子登録②!$P$2:$V$101,3,FALSE),"0")</f>
        <v>0</v>
      </c>
      <c r="N144" s="112" t="str">
        <f>IFERROR(VLOOKUP(G144,男子登録②!$P$2:$V$101,6,FALSE),"0")</f>
        <v>0</v>
      </c>
      <c r="O144" s="210"/>
      <c r="P144" s="114" t="s">
        <v>266</v>
      </c>
      <c r="Q144" s="210"/>
      <c r="R144" s="112" t="str">
        <f>IFERROR(VLOOKUP(A144,種目!$C$2:$D$29,2,FALSE),"0")</f>
        <v>0</v>
      </c>
      <c r="S144" s="112">
        <f>入力シート③!F45</f>
        <v>0</v>
      </c>
      <c r="T144" s="114">
        <v>0</v>
      </c>
      <c r="U144" s="114">
        <v>2</v>
      </c>
      <c r="V144" s="112">
        <f>入力シート③!$B$1</f>
        <v>0</v>
      </c>
    </row>
    <row r="145" spans="1:22" s="112" customFormat="1" ht="12.95" customHeight="1">
      <c r="A145" s="112">
        <f>入力シート③!E46</f>
        <v>0</v>
      </c>
      <c r="B145" s="112" t="str">
        <f t="shared" si="8"/>
        <v>0</v>
      </c>
      <c r="C145" s="112" t="str">
        <f>IFERROR(VLOOKUP(入力シート③!$B$1,所属!$B$2:$C$56,2,FALSE),"0")</f>
        <v>0</v>
      </c>
      <c r="D145" s="210"/>
      <c r="E145" s="210"/>
      <c r="F145" s="112" t="str">
        <f>入力シート③!$A46</f>
        <v/>
      </c>
      <c r="G145" s="112">
        <f>入力シート③!B46</f>
        <v>0</v>
      </c>
      <c r="H145" s="113" t="str">
        <f>IFERROR(VLOOKUP(G145,男子登録②!$P$2:$V$101,4,FALSE),"0")</f>
        <v>0</v>
      </c>
      <c r="I145" s="112">
        <f t="shared" si="7"/>
        <v>0</v>
      </c>
      <c r="J145" s="113" t="str">
        <f>IFERROR(VLOOKUP(G145,男子登録②!$P$2:$V$101,5,FALSE),"0")</f>
        <v>0</v>
      </c>
      <c r="K145" s="113" t="str">
        <f>IFERROR(VLOOKUP(G145,男子登録②!$P$2:$V$101,7,FALSE),"0")</f>
        <v>0</v>
      </c>
      <c r="L145" s="112">
        <v>1</v>
      </c>
      <c r="M145" s="112" t="str">
        <f>IFERROR(VLOOKUP(G145,男子登録②!$P$2:$V$101,3,FALSE),"0")</f>
        <v>0</v>
      </c>
      <c r="N145" s="112" t="str">
        <f>IFERROR(VLOOKUP(G145,男子登録②!$P$2:$V$101,6,FALSE),"0")</f>
        <v>0</v>
      </c>
      <c r="O145" s="210"/>
      <c r="P145" s="114" t="s">
        <v>266</v>
      </c>
      <c r="Q145" s="210"/>
      <c r="R145" s="112" t="str">
        <f>IFERROR(VLOOKUP(A145,種目!$C$2:$D$29,2,FALSE),"0")</f>
        <v>0</v>
      </c>
      <c r="S145" s="112">
        <f>入力シート③!F46</f>
        <v>0</v>
      </c>
      <c r="T145" s="114">
        <v>0</v>
      </c>
      <c r="U145" s="114">
        <v>2</v>
      </c>
      <c r="V145" s="112">
        <f>入力シート③!$B$1</f>
        <v>0</v>
      </c>
    </row>
    <row r="146" spans="1:22" s="112" customFormat="1" ht="12.95" customHeight="1">
      <c r="A146" s="112">
        <f>入力シート③!E47</f>
        <v>0</v>
      </c>
      <c r="B146" s="112" t="str">
        <f t="shared" si="8"/>
        <v>0</v>
      </c>
      <c r="C146" s="112" t="str">
        <f>IFERROR(VLOOKUP(入力シート③!$B$1,所属!$B$2:$C$56,2,FALSE),"0")</f>
        <v>0</v>
      </c>
      <c r="D146" s="210"/>
      <c r="E146" s="210"/>
      <c r="F146" s="112" t="str">
        <f>入力シート③!$A47</f>
        <v/>
      </c>
      <c r="G146" s="112">
        <f>入力シート③!B47</f>
        <v>0</v>
      </c>
      <c r="H146" s="113" t="str">
        <f>IFERROR(VLOOKUP(G146,男子登録②!$P$2:$V$101,4,FALSE),"0")</f>
        <v>0</v>
      </c>
      <c r="I146" s="112">
        <f t="shared" si="7"/>
        <v>0</v>
      </c>
      <c r="J146" s="113" t="str">
        <f>IFERROR(VLOOKUP(G146,男子登録②!$P$2:$V$101,5,FALSE),"0")</f>
        <v>0</v>
      </c>
      <c r="K146" s="113" t="str">
        <f>IFERROR(VLOOKUP(G146,男子登録②!$P$2:$V$101,7,FALSE),"0")</f>
        <v>0</v>
      </c>
      <c r="L146" s="112">
        <v>1</v>
      </c>
      <c r="M146" s="112" t="str">
        <f>IFERROR(VLOOKUP(G146,男子登録②!$P$2:$V$101,3,FALSE),"0")</f>
        <v>0</v>
      </c>
      <c r="N146" s="112" t="str">
        <f>IFERROR(VLOOKUP(G146,男子登録②!$P$2:$V$101,6,FALSE),"0")</f>
        <v>0</v>
      </c>
      <c r="O146" s="210"/>
      <c r="P146" s="114" t="s">
        <v>266</v>
      </c>
      <c r="Q146" s="210"/>
      <c r="R146" s="112" t="str">
        <f>IFERROR(VLOOKUP(A146,種目!$C$2:$D$29,2,FALSE),"0")</f>
        <v>0</v>
      </c>
      <c r="S146" s="112">
        <f>入力シート③!F47</f>
        <v>0</v>
      </c>
      <c r="T146" s="114">
        <v>0</v>
      </c>
      <c r="U146" s="114">
        <v>2</v>
      </c>
      <c r="V146" s="112">
        <f>入力シート③!$B$1</f>
        <v>0</v>
      </c>
    </row>
    <row r="147" spans="1:22" s="112" customFormat="1" ht="12.95" customHeight="1">
      <c r="A147" s="112">
        <f>入力シート③!E48</f>
        <v>0</v>
      </c>
      <c r="B147" s="112" t="str">
        <f t="shared" si="8"/>
        <v>0</v>
      </c>
      <c r="C147" s="112" t="str">
        <f>IFERROR(VLOOKUP(入力シート③!$B$1,所属!$B$2:$C$56,2,FALSE),"0")</f>
        <v>0</v>
      </c>
      <c r="D147" s="210"/>
      <c r="E147" s="210"/>
      <c r="F147" s="112" t="str">
        <f>入力シート③!$A48</f>
        <v/>
      </c>
      <c r="G147" s="112">
        <f>入力シート③!B48</f>
        <v>0</v>
      </c>
      <c r="H147" s="113" t="str">
        <f>IFERROR(VLOOKUP(G147,男子登録②!$P$2:$V$101,4,FALSE),"0")</f>
        <v>0</v>
      </c>
      <c r="I147" s="112">
        <f t="shared" si="7"/>
        <v>0</v>
      </c>
      <c r="J147" s="113" t="str">
        <f>IFERROR(VLOOKUP(G147,男子登録②!$P$2:$V$101,5,FALSE),"0")</f>
        <v>0</v>
      </c>
      <c r="K147" s="113" t="str">
        <f>IFERROR(VLOOKUP(G147,男子登録②!$P$2:$V$101,7,FALSE),"0")</f>
        <v>0</v>
      </c>
      <c r="L147" s="112">
        <v>1</v>
      </c>
      <c r="M147" s="112" t="str">
        <f>IFERROR(VLOOKUP(G147,男子登録②!$P$2:$V$101,3,FALSE),"0")</f>
        <v>0</v>
      </c>
      <c r="N147" s="112" t="str">
        <f>IFERROR(VLOOKUP(G147,男子登録②!$P$2:$V$101,6,FALSE),"0")</f>
        <v>0</v>
      </c>
      <c r="O147" s="210"/>
      <c r="P147" s="114" t="s">
        <v>266</v>
      </c>
      <c r="Q147" s="210"/>
      <c r="R147" s="112" t="str">
        <f>IFERROR(VLOOKUP(A147,種目!$C$2:$D$29,2,FALSE),"0")</f>
        <v>0</v>
      </c>
      <c r="S147" s="112">
        <f>入力シート③!F48</f>
        <v>0</v>
      </c>
      <c r="T147" s="114">
        <v>0</v>
      </c>
      <c r="U147" s="114">
        <v>2</v>
      </c>
      <c r="V147" s="112">
        <f>入力シート③!$B$1</f>
        <v>0</v>
      </c>
    </row>
    <row r="148" spans="1:22" s="112" customFormat="1" ht="12.95" customHeight="1">
      <c r="A148" s="112">
        <f>入力シート③!E49</f>
        <v>0</v>
      </c>
      <c r="B148" s="112" t="str">
        <f t="shared" si="8"/>
        <v>0</v>
      </c>
      <c r="C148" s="112" t="str">
        <f>IFERROR(VLOOKUP(入力シート③!$B$1,所属!$B$2:$C$56,2,FALSE),"0")</f>
        <v>0</v>
      </c>
      <c r="D148" s="210"/>
      <c r="E148" s="210"/>
      <c r="F148" s="112" t="str">
        <f>入力シート③!$A49</f>
        <v/>
      </c>
      <c r="G148" s="112">
        <f>入力シート③!B49</f>
        <v>0</v>
      </c>
      <c r="H148" s="113" t="str">
        <f>IFERROR(VLOOKUP(G148,男子登録②!$P$2:$V$101,4,FALSE),"0")</f>
        <v>0</v>
      </c>
      <c r="I148" s="112">
        <f t="shared" si="7"/>
        <v>0</v>
      </c>
      <c r="J148" s="113" t="str">
        <f>IFERROR(VLOOKUP(G148,男子登録②!$P$2:$V$101,5,FALSE),"0")</f>
        <v>0</v>
      </c>
      <c r="K148" s="113" t="str">
        <f>IFERROR(VLOOKUP(G148,男子登録②!$P$2:$V$101,7,FALSE),"0")</f>
        <v>0</v>
      </c>
      <c r="L148" s="112">
        <v>1</v>
      </c>
      <c r="M148" s="112" t="str">
        <f>IFERROR(VLOOKUP(G148,男子登録②!$P$2:$V$101,3,FALSE),"0")</f>
        <v>0</v>
      </c>
      <c r="N148" s="112" t="str">
        <f>IFERROR(VLOOKUP(G148,男子登録②!$P$2:$V$101,6,FALSE),"0")</f>
        <v>0</v>
      </c>
      <c r="O148" s="210"/>
      <c r="P148" s="114" t="s">
        <v>266</v>
      </c>
      <c r="Q148" s="210"/>
      <c r="R148" s="112" t="str">
        <f>IFERROR(VLOOKUP(A148,種目!$C$2:$D$29,2,FALSE),"0")</f>
        <v>0</v>
      </c>
      <c r="S148" s="112">
        <f>入力シート③!F49</f>
        <v>0</v>
      </c>
      <c r="T148" s="114">
        <v>0</v>
      </c>
      <c r="U148" s="114">
        <v>2</v>
      </c>
      <c r="V148" s="112">
        <f>入力シート③!$B$1</f>
        <v>0</v>
      </c>
    </row>
    <row r="149" spans="1:22" s="112" customFormat="1" ht="12.95" customHeight="1">
      <c r="A149" s="112">
        <f>入力シート③!E50</f>
        <v>0</v>
      </c>
      <c r="B149" s="112" t="str">
        <f t="shared" si="8"/>
        <v>0</v>
      </c>
      <c r="C149" s="112" t="str">
        <f>IFERROR(VLOOKUP(入力シート③!$B$1,所属!$B$2:$C$56,2,FALSE),"0")</f>
        <v>0</v>
      </c>
      <c r="D149" s="210"/>
      <c r="E149" s="210"/>
      <c r="F149" s="112" t="str">
        <f>入力シート③!$A50</f>
        <v/>
      </c>
      <c r="G149" s="112">
        <f>入力シート③!B50</f>
        <v>0</v>
      </c>
      <c r="H149" s="113" t="str">
        <f>IFERROR(VLOOKUP(G149,男子登録②!$P$2:$V$101,4,FALSE),"0")</f>
        <v>0</v>
      </c>
      <c r="I149" s="112">
        <f t="shared" si="7"/>
        <v>0</v>
      </c>
      <c r="J149" s="113" t="str">
        <f>IFERROR(VLOOKUP(G149,男子登録②!$P$2:$V$101,5,FALSE),"0")</f>
        <v>0</v>
      </c>
      <c r="K149" s="113" t="str">
        <f>IFERROR(VLOOKUP(G149,男子登録②!$P$2:$V$101,7,FALSE),"0")</f>
        <v>0</v>
      </c>
      <c r="L149" s="112">
        <v>1</v>
      </c>
      <c r="M149" s="112" t="str">
        <f>IFERROR(VLOOKUP(G149,男子登録②!$P$2:$V$101,3,FALSE),"0")</f>
        <v>0</v>
      </c>
      <c r="N149" s="112" t="str">
        <f>IFERROR(VLOOKUP(G149,男子登録②!$P$2:$V$101,6,FALSE),"0")</f>
        <v>0</v>
      </c>
      <c r="O149" s="210"/>
      <c r="P149" s="114" t="s">
        <v>266</v>
      </c>
      <c r="Q149" s="210"/>
      <c r="R149" s="112" t="str">
        <f>IFERROR(VLOOKUP(A149,種目!$C$2:$D$29,2,FALSE),"0")</f>
        <v>0</v>
      </c>
      <c r="S149" s="112">
        <f>入力シート③!F50</f>
        <v>0</v>
      </c>
      <c r="T149" s="114">
        <v>0</v>
      </c>
      <c r="U149" s="114">
        <v>2</v>
      </c>
      <c r="V149" s="112">
        <f>入力シート③!$B$1</f>
        <v>0</v>
      </c>
    </row>
    <row r="150" spans="1:22" s="112" customFormat="1" ht="12.95" customHeight="1">
      <c r="A150" s="112">
        <f>入力シート③!E51</f>
        <v>0</v>
      </c>
      <c r="B150" s="112" t="str">
        <f t="shared" si="8"/>
        <v>0</v>
      </c>
      <c r="C150" s="112" t="str">
        <f>IFERROR(VLOOKUP(入力シート③!$B$1,所属!$B$2:$C$56,2,FALSE),"0")</f>
        <v>0</v>
      </c>
      <c r="D150" s="210"/>
      <c r="E150" s="210"/>
      <c r="F150" s="112" t="str">
        <f>入力シート③!$A51</f>
        <v/>
      </c>
      <c r="G150" s="112">
        <f>入力シート③!B51</f>
        <v>0</v>
      </c>
      <c r="H150" s="113" t="str">
        <f>IFERROR(VLOOKUP(G150,男子登録②!$P$2:$V$101,4,FALSE),"0")</f>
        <v>0</v>
      </c>
      <c r="I150" s="112">
        <f t="shared" si="7"/>
        <v>0</v>
      </c>
      <c r="J150" s="113" t="str">
        <f>IFERROR(VLOOKUP(G150,男子登録②!$P$2:$V$101,5,FALSE),"0")</f>
        <v>0</v>
      </c>
      <c r="K150" s="113" t="str">
        <f>IFERROR(VLOOKUP(G150,男子登録②!$P$2:$V$101,7,FALSE),"0")</f>
        <v>0</v>
      </c>
      <c r="L150" s="112">
        <v>1</v>
      </c>
      <c r="M150" s="112" t="str">
        <f>IFERROR(VLOOKUP(G150,男子登録②!$P$2:$V$101,3,FALSE),"0")</f>
        <v>0</v>
      </c>
      <c r="N150" s="112" t="str">
        <f>IFERROR(VLOOKUP(G150,男子登録②!$P$2:$V$101,6,FALSE),"0")</f>
        <v>0</v>
      </c>
      <c r="O150" s="210"/>
      <c r="P150" s="114" t="s">
        <v>266</v>
      </c>
      <c r="Q150" s="210"/>
      <c r="R150" s="112" t="str">
        <f>IFERROR(VLOOKUP(A150,種目!$C$2:$D$29,2,FALSE),"0")</f>
        <v>0</v>
      </c>
      <c r="S150" s="112">
        <f>入力シート③!F51</f>
        <v>0</v>
      </c>
      <c r="T150" s="114">
        <v>0</v>
      </c>
      <c r="U150" s="114">
        <v>2</v>
      </c>
      <c r="V150" s="112">
        <f>入力シート③!$B$1</f>
        <v>0</v>
      </c>
    </row>
    <row r="151" spans="1:22" s="112" customFormat="1" ht="12.95" customHeight="1">
      <c r="A151" s="112">
        <f>入力シート③!E52</f>
        <v>0</v>
      </c>
      <c r="B151" s="112" t="str">
        <f t="shared" si="8"/>
        <v>0</v>
      </c>
      <c r="C151" s="112" t="str">
        <f>IFERROR(VLOOKUP(入力シート③!$B$1,所属!$B$2:$C$56,2,FALSE),"0")</f>
        <v>0</v>
      </c>
      <c r="D151" s="210"/>
      <c r="E151" s="210"/>
      <c r="F151" s="112" t="str">
        <f>入力シート③!$A52</f>
        <v/>
      </c>
      <c r="G151" s="112">
        <f>入力シート③!B52</f>
        <v>0</v>
      </c>
      <c r="H151" s="113" t="str">
        <f>IFERROR(VLOOKUP(G151,男子登録②!$P$2:$V$101,4,FALSE),"0")</f>
        <v>0</v>
      </c>
      <c r="I151" s="112">
        <f t="shared" si="7"/>
        <v>0</v>
      </c>
      <c r="J151" s="113" t="str">
        <f>IFERROR(VLOOKUP(G151,男子登録②!$P$2:$V$101,5,FALSE),"0")</f>
        <v>0</v>
      </c>
      <c r="K151" s="113" t="str">
        <f>IFERROR(VLOOKUP(G151,男子登録②!$P$2:$V$101,7,FALSE),"0")</f>
        <v>0</v>
      </c>
      <c r="L151" s="112">
        <v>1</v>
      </c>
      <c r="M151" s="112" t="str">
        <f>IFERROR(VLOOKUP(G151,男子登録②!$P$2:$V$101,3,FALSE),"0")</f>
        <v>0</v>
      </c>
      <c r="N151" s="112" t="str">
        <f>IFERROR(VLOOKUP(G151,男子登録②!$P$2:$V$101,6,FALSE),"0")</f>
        <v>0</v>
      </c>
      <c r="O151" s="210"/>
      <c r="P151" s="114" t="s">
        <v>266</v>
      </c>
      <c r="Q151" s="210"/>
      <c r="R151" s="112" t="str">
        <f>IFERROR(VLOOKUP(A151,種目!$C$2:$D$29,2,FALSE),"0")</f>
        <v>0</v>
      </c>
      <c r="S151" s="112">
        <f>入力シート③!F52</f>
        <v>0</v>
      </c>
      <c r="T151" s="114">
        <v>0</v>
      </c>
      <c r="U151" s="114">
        <v>2</v>
      </c>
      <c r="V151" s="112">
        <f>入力シート③!$B$1</f>
        <v>0</v>
      </c>
    </row>
    <row r="152" spans="1:22" s="112" customFormat="1" ht="12.95" customHeight="1">
      <c r="A152" s="112">
        <f>入力シート③!E53</f>
        <v>0</v>
      </c>
      <c r="B152" s="112" t="str">
        <f t="shared" si="8"/>
        <v>0</v>
      </c>
      <c r="C152" s="112" t="str">
        <f>IFERROR(VLOOKUP(入力シート③!$B$1,所属!$B$2:$C$56,2,FALSE),"0")</f>
        <v>0</v>
      </c>
      <c r="D152" s="210"/>
      <c r="E152" s="210"/>
      <c r="F152" s="112" t="str">
        <f>入力シート③!$A53</f>
        <v/>
      </c>
      <c r="G152" s="112">
        <f>入力シート③!B53</f>
        <v>0</v>
      </c>
      <c r="H152" s="113" t="str">
        <f>IFERROR(VLOOKUP(G152,男子登録②!$P$2:$V$101,4,FALSE),"0")</f>
        <v>0</v>
      </c>
      <c r="I152" s="112">
        <f t="shared" si="7"/>
        <v>0</v>
      </c>
      <c r="J152" s="113" t="str">
        <f>IFERROR(VLOOKUP(G152,男子登録②!$P$2:$V$101,5,FALSE),"0")</f>
        <v>0</v>
      </c>
      <c r="K152" s="113" t="str">
        <f>IFERROR(VLOOKUP(G152,男子登録②!$P$2:$V$101,7,FALSE),"0")</f>
        <v>0</v>
      </c>
      <c r="L152" s="112">
        <v>1</v>
      </c>
      <c r="M152" s="112" t="str">
        <f>IFERROR(VLOOKUP(G152,男子登録②!$P$2:$V$101,3,FALSE),"0")</f>
        <v>0</v>
      </c>
      <c r="N152" s="112" t="str">
        <f>IFERROR(VLOOKUP(G152,男子登録②!$P$2:$V$101,6,FALSE),"0")</f>
        <v>0</v>
      </c>
      <c r="O152" s="210"/>
      <c r="P152" s="114" t="s">
        <v>266</v>
      </c>
      <c r="Q152" s="210"/>
      <c r="R152" s="112" t="str">
        <f>IFERROR(VLOOKUP(A152,種目!$C$2:$D$29,2,FALSE),"0")</f>
        <v>0</v>
      </c>
      <c r="S152" s="112">
        <f>入力シート③!F53</f>
        <v>0</v>
      </c>
      <c r="T152" s="114">
        <v>0</v>
      </c>
      <c r="U152" s="114">
        <v>2</v>
      </c>
      <c r="V152" s="112">
        <f>入力シート③!$B$1</f>
        <v>0</v>
      </c>
    </row>
    <row r="153" spans="1:22" s="112" customFormat="1" ht="12.95" customHeight="1">
      <c r="A153" s="112">
        <f>入力シート③!E54</f>
        <v>0</v>
      </c>
      <c r="B153" s="112" t="str">
        <f t="shared" si="8"/>
        <v>0</v>
      </c>
      <c r="C153" s="112" t="str">
        <f>IFERROR(VLOOKUP(入力シート③!$B$1,所属!$B$2:$C$56,2,FALSE),"0")</f>
        <v>0</v>
      </c>
      <c r="D153" s="210"/>
      <c r="E153" s="210"/>
      <c r="F153" s="112" t="str">
        <f>入力シート③!$A54</f>
        <v/>
      </c>
      <c r="G153" s="112">
        <f>入力シート③!B54</f>
        <v>0</v>
      </c>
      <c r="H153" s="113" t="str">
        <f>IFERROR(VLOOKUP(G153,男子登録②!$P$2:$V$101,4,FALSE),"0")</f>
        <v>0</v>
      </c>
      <c r="I153" s="112">
        <f t="shared" si="7"/>
        <v>0</v>
      </c>
      <c r="J153" s="113" t="str">
        <f>IFERROR(VLOOKUP(G153,男子登録②!$P$2:$V$101,5,FALSE),"0")</f>
        <v>0</v>
      </c>
      <c r="K153" s="113" t="str">
        <f>IFERROR(VLOOKUP(G153,男子登録②!$P$2:$V$101,7,FALSE),"0")</f>
        <v>0</v>
      </c>
      <c r="L153" s="112">
        <v>1</v>
      </c>
      <c r="M153" s="112" t="str">
        <f>IFERROR(VLOOKUP(G153,男子登録②!$P$2:$V$101,3,FALSE),"0")</f>
        <v>0</v>
      </c>
      <c r="N153" s="112" t="str">
        <f>IFERROR(VLOOKUP(G153,男子登録②!$P$2:$V$101,6,FALSE),"0")</f>
        <v>0</v>
      </c>
      <c r="O153" s="210"/>
      <c r="P153" s="114" t="s">
        <v>266</v>
      </c>
      <c r="Q153" s="210"/>
      <c r="R153" s="112" t="str">
        <f>IFERROR(VLOOKUP(A153,種目!$C$2:$D$29,2,FALSE),"0")</f>
        <v>0</v>
      </c>
      <c r="S153" s="112">
        <f>入力シート③!F54</f>
        <v>0</v>
      </c>
      <c r="T153" s="114">
        <v>0</v>
      </c>
      <c r="U153" s="114">
        <v>2</v>
      </c>
      <c r="V153" s="112">
        <f>入力シート③!$B$1</f>
        <v>0</v>
      </c>
    </row>
    <row r="154" spans="1:22" s="112" customFormat="1" ht="12.95" customHeight="1">
      <c r="A154" s="112">
        <f>入力シート③!E55</f>
        <v>0</v>
      </c>
      <c r="B154" s="112" t="str">
        <f t="shared" si="8"/>
        <v>0</v>
      </c>
      <c r="C154" s="112" t="str">
        <f>IFERROR(VLOOKUP(入力シート③!$B$1,所属!$B$2:$C$56,2,FALSE),"0")</f>
        <v>0</v>
      </c>
      <c r="D154" s="210"/>
      <c r="E154" s="210"/>
      <c r="F154" s="112" t="str">
        <f>入力シート③!$A55</f>
        <v/>
      </c>
      <c r="G154" s="112">
        <f>入力シート③!B55</f>
        <v>0</v>
      </c>
      <c r="H154" s="113" t="str">
        <f>IFERROR(VLOOKUP(G154,男子登録②!$P$2:$V$101,4,FALSE),"0")</f>
        <v>0</v>
      </c>
      <c r="I154" s="112">
        <f t="shared" si="7"/>
        <v>0</v>
      </c>
      <c r="J154" s="113" t="str">
        <f>IFERROR(VLOOKUP(G154,男子登録②!$P$2:$V$101,5,FALSE),"0")</f>
        <v>0</v>
      </c>
      <c r="K154" s="113" t="str">
        <f>IFERROR(VLOOKUP(G154,男子登録②!$P$2:$V$101,7,FALSE),"0")</f>
        <v>0</v>
      </c>
      <c r="L154" s="112">
        <v>1</v>
      </c>
      <c r="M154" s="112" t="str">
        <f>IFERROR(VLOOKUP(G154,男子登録②!$P$2:$V$101,3,FALSE),"0")</f>
        <v>0</v>
      </c>
      <c r="N154" s="112" t="str">
        <f>IFERROR(VLOOKUP(G154,男子登録②!$P$2:$V$101,6,FALSE),"0")</f>
        <v>0</v>
      </c>
      <c r="O154" s="210"/>
      <c r="P154" s="114" t="s">
        <v>266</v>
      </c>
      <c r="Q154" s="210"/>
      <c r="R154" s="112" t="str">
        <f>IFERROR(VLOOKUP(A154,種目!$C$2:$D$29,2,FALSE),"0")</f>
        <v>0</v>
      </c>
      <c r="S154" s="112">
        <f>入力シート③!F55</f>
        <v>0</v>
      </c>
      <c r="T154" s="114">
        <v>0</v>
      </c>
      <c r="U154" s="114">
        <v>2</v>
      </c>
      <c r="V154" s="112">
        <f>入力シート③!$B$1</f>
        <v>0</v>
      </c>
    </row>
    <row r="155" spans="1:22" s="112" customFormat="1" ht="12.95" customHeight="1">
      <c r="A155" s="112">
        <f>入力シート③!E56</f>
        <v>0</v>
      </c>
      <c r="B155" s="112" t="str">
        <f t="shared" si="8"/>
        <v>0</v>
      </c>
      <c r="C155" s="112" t="str">
        <f>IFERROR(VLOOKUP(入力シート③!$B$1,所属!$B$2:$C$56,2,FALSE),"0")</f>
        <v>0</v>
      </c>
      <c r="D155" s="210"/>
      <c r="E155" s="210"/>
      <c r="F155" s="112" t="str">
        <f>入力シート③!$A56</f>
        <v/>
      </c>
      <c r="G155" s="112">
        <f>入力シート③!B56</f>
        <v>0</v>
      </c>
      <c r="H155" s="113" t="str">
        <f>IFERROR(VLOOKUP(G155,男子登録②!$P$2:$V$101,4,FALSE),"0")</f>
        <v>0</v>
      </c>
      <c r="I155" s="112">
        <f t="shared" si="7"/>
        <v>0</v>
      </c>
      <c r="J155" s="113" t="str">
        <f>IFERROR(VLOOKUP(G155,男子登録②!$P$2:$V$101,5,FALSE),"0")</f>
        <v>0</v>
      </c>
      <c r="K155" s="113" t="str">
        <f>IFERROR(VLOOKUP(G155,男子登録②!$P$2:$V$101,7,FALSE),"0")</f>
        <v>0</v>
      </c>
      <c r="L155" s="112">
        <v>1</v>
      </c>
      <c r="M155" s="112" t="str">
        <f>IFERROR(VLOOKUP(G155,男子登録②!$P$2:$V$101,3,FALSE),"0")</f>
        <v>0</v>
      </c>
      <c r="N155" s="112" t="str">
        <f>IFERROR(VLOOKUP(G155,男子登録②!$P$2:$V$101,6,FALSE),"0")</f>
        <v>0</v>
      </c>
      <c r="O155" s="210"/>
      <c r="P155" s="114" t="s">
        <v>266</v>
      </c>
      <c r="Q155" s="210"/>
      <c r="R155" s="112" t="str">
        <f>IFERROR(VLOOKUP(A155,種目!$C$2:$D$29,2,FALSE),"0")</f>
        <v>0</v>
      </c>
      <c r="S155" s="112">
        <f>入力シート③!F56</f>
        <v>0</v>
      </c>
      <c r="T155" s="114">
        <v>0</v>
      </c>
      <c r="U155" s="114">
        <v>2</v>
      </c>
      <c r="V155" s="112">
        <f>入力シート③!$B$1</f>
        <v>0</v>
      </c>
    </row>
    <row r="156" spans="1:22" s="112" customFormat="1" ht="12.95" customHeight="1">
      <c r="A156" s="112">
        <f>入力シート③!E57</f>
        <v>0</v>
      </c>
      <c r="B156" s="112" t="str">
        <f t="shared" si="8"/>
        <v>0</v>
      </c>
      <c r="C156" s="112" t="str">
        <f>IFERROR(VLOOKUP(入力シート③!$B$1,所属!$B$2:$C$56,2,FALSE),"0")</f>
        <v>0</v>
      </c>
      <c r="D156" s="210"/>
      <c r="E156" s="210"/>
      <c r="F156" s="112" t="str">
        <f>入力シート③!$A57</f>
        <v/>
      </c>
      <c r="G156" s="112">
        <f>入力シート③!B57</f>
        <v>0</v>
      </c>
      <c r="H156" s="113" t="str">
        <f>IFERROR(VLOOKUP(G156,男子登録②!$P$2:$V$101,4,FALSE),"0")</f>
        <v>0</v>
      </c>
      <c r="I156" s="112">
        <f t="shared" si="7"/>
        <v>0</v>
      </c>
      <c r="J156" s="113" t="str">
        <f>IFERROR(VLOOKUP(G156,男子登録②!$P$2:$V$101,5,FALSE),"0")</f>
        <v>0</v>
      </c>
      <c r="K156" s="113" t="str">
        <f>IFERROR(VLOOKUP(G156,男子登録②!$P$2:$V$101,7,FALSE),"0")</f>
        <v>0</v>
      </c>
      <c r="L156" s="112">
        <v>1</v>
      </c>
      <c r="M156" s="112" t="str">
        <f>IFERROR(VLOOKUP(G156,男子登録②!$P$2:$V$101,3,FALSE),"0")</f>
        <v>0</v>
      </c>
      <c r="N156" s="112" t="str">
        <f>IFERROR(VLOOKUP(G156,男子登録②!$P$2:$V$101,6,FALSE),"0")</f>
        <v>0</v>
      </c>
      <c r="O156" s="210"/>
      <c r="P156" s="114" t="s">
        <v>266</v>
      </c>
      <c r="Q156" s="210"/>
      <c r="R156" s="112" t="str">
        <f>IFERROR(VLOOKUP(A156,種目!$C$2:$D$29,2,FALSE),"0")</f>
        <v>0</v>
      </c>
      <c r="S156" s="112">
        <f>入力シート③!F57</f>
        <v>0</v>
      </c>
      <c r="T156" s="114">
        <v>0</v>
      </c>
      <c r="U156" s="114">
        <v>2</v>
      </c>
      <c r="V156" s="112">
        <f>入力シート③!$B$1</f>
        <v>0</v>
      </c>
    </row>
    <row r="157" spans="1:22" s="112" customFormat="1" ht="12.95" customHeight="1">
      <c r="A157" s="112">
        <f>入力シート③!E58</f>
        <v>0</v>
      </c>
      <c r="B157" s="112" t="str">
        <f t="shared" si="8"/>
        <v>0</v>
      </c>
      <c r="C157" s="112" t="str">
        <f>IFERROR(VLOOKUP(入力シート③!$B$1,所属!$B$2:$C$56,2,FALSE),"0")</f>
        <v>0</v>
      </c>
      <c r="D157" s="210"/>
      <c r="E157" s="210"/>
      <c r="F157" s="112" t="str">
        <f>入力シート③!$A58</f>
        <v/>
      </c>
      <c r="G157" s="112">
        <f>入力シート③!B58</f>
        <v>0</v>
      </c>
      <c r="H157" s="113" t="str">
        <f>IFERROR(VLOOKUP(G157,男子登録②!$P$2:$V$101,4,FALSE),"0")</f>
        <v>0</v>
      </c>
      <c r="I157" s="112">
        <f t="shared" si="7"/>
        <v>0</v>
      </c>
      <c r="J157" s="113" t="str">
        <f>IFERROR(VLOOKUP(G157,男子登録②!$P$2:$V$101,5,FALSE),"0")</f>
        <v>0</v>
      </c>
      <c r="K157" s="113" t="str">
        <f>IFERROR(VLOOKUP(G157,男子登録②!$P$2:$V$101,7,FALSE),"0")</f>
        <v>0</v>
      </c>
      <c r="L157" s="112">
        <v>1</v>
      </c>
      <c r="M157" s="112" t="str">
        <f>IFERROR(VLOOKUP(G157,男子登録②!$P$2:$V$101,3,FALSE),"0")</f>
        <v>0</v>
      </c>
      <c r="N157" s="112" t="str">
        <f>IFERROR(VLOOKUP(G157,男子登録②!$P$2:$V$101,6,FALSE),"0")</f>
        <v>0</v>
      </c>
      <c r="O157" s="210"/>
      <c r="P157" s="114" t="s">
        <v>266</v>
      </c>
      <c r="Q157" s="210"/>
      <c r="R157" s="112" t="str">
        <f>IFERROR(VLOOKUP(A157,種目!$C$2:$D$29,2,FALSE),"0")</f>
        <v>0</v>
      </c>
      <c r="S157" s="112">
        <f>入力シート③!F58</f>
        <v>0</v>
      </c>
      <c r="T157" s="114">
        <v>0</v>
      </c>
      <c r="U157" s="114">
        <v>2</v>
      </c>
      <c r="V157" s="112">
        <f>入力シート③!$B$1</f>
        <v>0</v>
      </c>
    </row>
    <row r="158" spans="1:22" s="112" customFormat="1" ht="12.95" customHeight="1">
      <c r="A158" s="112">
        <f>入力シート③!E59</f>
        <v>0</v>
      </c>
      <c r="B158" s="112" t="str">
        <f t="shared" si="8"/>
        <v>0</v>
      </c>
      <c r="C158" s="112" t="str">
        <f>IFERROR(VLOOKUP(入力シート③!$B$1,所属!$B$2:$C$56,2,FALSE),"0")</f>
        <v>0</v>
      </c>
      <c r="D158" s="210"/>
      <c r="E158" s="210"/>
      <c r="F158" s="112" t="str">
        <f>入力シート③!$A59</f>
        <v/>
      </c>
      <c r="G158" s="112">
        <f>入力シート③!B59</f>
        <v>0</v>
      </c>
      <c r="H158" s="113" t="str">
        <f>IFERROR(VLOOKUP(G158,男子登録②!$P$2:$V$101,4,FALSE),"0")</f>
        <v>0</v>
      </c>
      <c r="I158" s="112">
        <f t="shared" si="7"/>
        <v>0</v>
      </c>
      <c r="J158" s="113" t="str">
        <f>IFERROR(VLOOKUP(G158,男子登録②!$P$2:$V$101,5,FALSE),"0")</f>
        <v>0</v>
      </c>
      <c r="K158" s="113" t="str">
        <f>IFERROR(VLOOKUP(G158,男子登録②!$P$2:$V$101,7,FALSE),"0")</f>
        <v>0</v>
      </c>
      <c r="L158" s="112">
        <v>1</v>
      </c>
      <c r="M158" s="112" t="str">
        <f>IFERROR(VLOOKUP(G158,男子登録②!$P$2:$V$101,3,FALSE),"0")</f>
        <v>0</v>
      </c>
      <c r="N158" s="112" t="str">
        <f>IFERROR(VLOOKUP(G158,男子登録②!$P$2:$V$101,6,FALSE),"0")</f>
        <v>0</v>
      </c>
      <c r="O158" s="210"/>
      <c r="P158" s="114" t="s">
        <v>266</v>
      </c>
      <c r="Q158" s="210"/>
      <c r="R158" s="112" t="str">
        <f>IFERROR(VLOOKUP(A158,種目!$C$2:$D$29,2,FALSE),"0")</f>
        <v>0</v>
      </c>
      <c r="S158" s="112">
        <f>入力シート③!F59</f>
        <v>0</v>
      </c>
      <c r="T158" s="114">
        <v>0</v>
      </c>
      <c r="U158" s="114">
        <v>2</v>
      </c>
      <c r="V158" s="112">
        <f>入力シート③!$B$1</f>
        <v>0</v>
      </c>
    </row>
    <row r="159" spans="1:22" s="112" customFormat="1" ht="12.95" customHeight="1">
      <c r="A159" s="112">
        <f>入力シート③!E60</f>
        <v>0</v>
      </c>
      <c r="B159" s="112" t="str">
        <f t="shared" si="8"/>
        <v>0</v>
      </c>
      <c r="C159" s="112" t="str">
        <f>IFERROR(VLOOKUP(入力シート③!$B$1,所属!$B$2:$C$56,2,FALSE),"0")</f>
        <v>0</v>
      </c>
      <c r="D159" s="210"/>
      <c r="E159" s="210"/>
      <c r="F159" s="112" t="str">
        <f>入力シート③!$A60</f>
        <v/>
      </c>
      <c r="G159" s="112">
        <f>入力シート③!B60</f>
        <v>0</v>
      </c>
      <c r="H159" s="113" t="str">
        <f>IFERROR(VLOOKUP(G159,男子登録②!$P$2:$V$101,4,FALSE),"0")</f>
        <v>0</v>
      </c>
      <c r="I159" s="112">
        <f t="shared" si="7"/>
        <v>0</v>
      </c>
      <c r="J159" s="113" t="str">
        <f>IFERROR(VLOOKUP(G159,男子登録②!$P$2:$V$101,5,FALSE),"0")</f>
        <v>0</v>
      </c>
      <c r="K159" s="113" t="str">
        <f>IFERROR(VLOOKUP(G159,男子登録②!$P$2:$V$101,7,FALSE),"0")</f>
        <v>0</v>
      </c>
      <c r="L159" s="112">
        <v>1</v>
      </c>
      <c r="M159" s="112" t="str">
        <f>IFERROR(VLOOKUP(G159,男子登録②!$P$2:$V$101,3,FALSE),"0")</f>
        <v>0</v>
      </c>
      <c r="N159" s="112" t="str">
        <f>IFERROR(VLOOKUP(G159,男子登録②!$P$2:$V$101,6,FALSE),"0")</f>
        <v>0</v>
      </c>
      <c r="O159" s="210"/>
      <c r="P159" s="114" t="s">
        <v>266</v>
      </c>
      <c r="Q159" s="210"/>
      <c r="R159" s="112" t="str">
        <f>IFERROR(VLOOKUP(A159,種目!$C$2:$D$29,2,FALSE),"0")</f>
        <v>0</v>
      </c>
      <c r="S159" s="112">
        <f>入力シート③!F60</f>
        <v>0</v>
      </c>
      <c r="T159" s="114">
        <v>0</v>
      </c>
      <c r="U159" s="114">
        <v>2</v>
      </c>
      <c r="V159" s="112">
        <f>入力シート③!$B$1</f>
        <v>0</v>
      </c>
    </row>
    <row r="160" spans="1:22" s="112" customFormat="1" ht="12.95" customHeight="1">
      <c r="A160" s="112">
        <f>入力シート③!E61</f>
        <v>0</v>
      </c>
      <c r="B160" s="112" t="str">
        <f t="shared" si="8"/>
        <v>0</v>
      </c>
      <c r="C160" s="112" t="str">
        <f>IFERROR(VLOOKUP(入力シート③!$B$1,所属!$B$2:$C$56,2,FALSE),"0")</f>
        <v>0</v>
      </c>
      <c r="D160" s="210"/>
      <c r="E160" s="210"/>
      <c r="F160" s="112" t="str">
        <f>入力シート③!$A61</f>
        <v/>
      </c>
      <c r="G160" s="112">
        <f>入力シート③!B61</f>
        <v>0</v>
      </c>
      <c r="H160" s="113" t="str">
        <f>IFERROR(VLOOKUP(G160,男子登録②!$P$2:$V$101,4,FALSE),"0")</f>
        <v>0</v>
      </c>
      <c r="I160" s="112">
        <f t="shared" si="7"/>
        <v>0</v>
      </c>
      <c r="J160" s="113" t="str">
        <f>IFERROR(VLOOKUP(G160,男子登録②!$P$2:$V$101,5,FALSE),"0")</f>
        <v>0</v>
      </c>
      <c r="K160" s="113" t="str">
        <f>IFERROR(VLOOKUP(G160,男子登録②!$P$2:$V$101,7,FALSE),"0")</f>
        <v>0</v>
      </c>
      <c r="L160" s="112">
        <v>1</v>
      </c>
      <c r="M160" s="112" t="str">
        <f>IFERROR(VLOOKUP(G160,男子登録②!$P$2:$V$101,3,FALSE),"0")</f>
        <v>0</v>
      </c>
      <c r="N160" s="112" t="str">
        <f>IFERROR(VLOOKUP(G160,男子登録②!$P$2:$V$101,6,FALSE),"0")</f>
        <v>0</v>
      </c>
      <c r="O160" s="210"/>
      <c r="P160" s="114" t="s">
        <v>266</v>
      </c>
      <c r="Q160" s="210"/>
      <c r="R160" s="112" t="str">
        <f>IFERROR(VLOOKUP(A160,種目!$C$2:$D$29,2,FALSE),"0")</f>
        <v>0</v>
      </c>
      <c r="S160" s="112">
        <f>入力シート③!F61</f>
        <v>0</v>
      </c>
      <c r="T160" s="114">
        <v>0</v>
      </c>
      <c r="U160" s="114">
        <v>2</v>
      </c>
      <c r="V160" s="112">
        <f>入力シート③!$B$1</f>
        <v>0</v>
      </c>
    </row>
    <row r="161" spans="1:22" s="112" customFormat="1" ht="12.95" customHeight="1">
      <c r="A161" s="112">
        <f>入力シート③!E62</f>
        <v>0</v>
      </c>
      <c r="B161" s="112" t="str">
        <f t="shared" si="8"/>
        <v>0</v>
      </c>
      <c r="C161" s="112" t="str">
        <f>IFERROR(VLOOKUP(入力シート③!$B$1,所属!$B$2:$C$56,2,FALSE),"0")</f>
        <v>0</v>
      </c>
      <c r="D161" s="210"/>
      <c r="E161" s="210"/>
      <c r="F161" s="112" t="str">
        <f>入力シート③!$A62</f>
        <v/>
      </c>
      <c r="G161" s="112">
        <f>入力シート③!B62</f>
        <v>0</v>
      </c>
      <c r="H161" s="113" t="str">
        <f>IFERROR(VLOOKUP(G161,男子登録②!$P$2:$V$101,4,FALSE),"0")</f>
        <v>0</v>
      </c>
      <c r="I161" s="112">
        <f t="shared" si="7"/>
        <v>0</v>
      </c>
      <c r="J161" s="113" t="str">
        <f>IFERROR(VLOOKUP(G161,男子登録②!$P$2:$V$101,5,FALSE),"0")</f>
        <v>0</v>
      </c>
      <c r="K161" s="113" t="str">
        <f>IFERROR(VLOOKUP(G161,男子登録②!$P$2:$V$101,7,FALSE),"0")</f>
        <v>0</v>
      </c>
      <c r="L161" s="112">
        <v>1</v>
      </c>
      <c r="M161" s="112" t="str">
        <f>IFERROR(VLOOKUP(G161,男子登録②!$P$2:$V$101,3,FALSE),"0")</f>
        <v>0</v>
      </c>
      <c r="N161" s="112" t="str">
        <f>IFERROR(VLOOKUP(G161,男子登録②!$P$2:$V$101,6,FALSE),"0")</f>
        <v>0</v>
      </c>
      <c r="O161" s="210"/>
      <c r="P161" s="114" t="s">
        <v>266</v>
      </c>
      <c r="Q161" s="210"/>
      <c r="R161" s="112" t="str">
        <f>IFERROR(VLOOKUP(A161,種目!$C$2:$D$29,2,FALSE),"0")</f>
        <v>0</v>
      </c>
      <c r="S161" s="112">
        <f>入力シート③!F62</f>
        <v>0</v>
      </c>
      <c r="T161" s="114">
        <v>0</v>
      </c>
      <c r="U161" s="114">
        <v>2</v>
      </c>
      <c r="V161" s="112">
        <f>入力シート③!$B$1</f>
        <v>0</v>
      </c>
    </row>
    <row r="162" spans="1:22" s="112" customFormat="1" ht="12.95" customHeight="1">
      <c r="A162" s="112">
        <f>入力シート③!E63</f>
        <v>0</v>
      </c>
      <c r="B162" s="112" t="str">
        <f t="shared" si="8"/>
        <v>0</v>
      </c>
      <c r="C162" s="112" t="str">
        <f>IFERROR(VLOOKUP(入力シート③!$B$1,所属!$B$2:$C$56,2,FALSE),"0")</f>
        <v>0</v>
      </c>
      <c r="D162" s="210"/>
      <c r="E162" s="210"/>
      <c r="F162" s="112" t="str">
        <f>入力シート③!$A63</f>
        <v/>
      </c>
      <c r="G162" s="112">
        <f>入力シート③!B63</f>
        <v>0</v>
      </c>
      <c r="H162" s="113" t="str">
        <f>IFERROR(VLOOKUP(G162,男子登録②!$P$2:$V$101,4,FALSE),"0")</f>
        <v>0</v>
      </c>
      <c r="I162" s="112">
        <f t="shared" si="7"/>
        <v>0</v>
      </c>
      <c r="J162" s="113" t="str">
        <f>IFERROR(VLOOKUP(G162,男子登録②!$P$2:$V$101,5,FALSE),"0")</f>
        <v>0</v>
      </c>
      <c r="K162" s="113" t="str">
        <f>IFERROR(VLOOKUP(G162,男子登録②!$P$2:$V$101,7,FALSE),"0")</f>
        <v>0</v>
      </c>
      <c r="L162" s="112">
        <v>1</v>
      </c>
      <c r="M162" s="112" t="str">
        <f>IFERROR(VLOOKUP(G162,男子登録②!$P$2:$V$101,3,FALSE),"0")</f>
        <v>0</v>
      </c>
      <c r="N162" s="112" t="str">
        <f>IFERROR(VLOOKUP(G162,男子登録②!$P$2:$V$101,6,FALSE),"0")</f>
        <v>0</v>
      </c>
      <c r="O162" s="210"/>
      <c r="P162" s="114" t="s">
        <v>266</v>
      </c>
      <c r="Q162" s="210"/>
      <c r="R162" s="112" t="str">
        <f>IFERROR(VLOOKUP(A162,種目!$C$2:$D$29,2,FALSE),"0")</f>
        <v>0</v>
      </c>
      <c r="S162" s="112">
        <f>入力シート③!F63</f>
        <v>0</v>
      </c>
      <c r="T162" s="114">
        <v>0</v>
      </c>
      <c r="U162" s="114">
        <v>2</v>
      </c>
      <c r="V162" s="112">
        <f>入力シート③!$B$1</f>
        <v>0</v>
      </c>
    </row>
    <row r="163" spans="1:22" s="112" customFormat="1" ht="12.95" customHeight="1">
      <c r="A163" s="112">
        <f>入力シート③!E64</f>
        <v>0</v>
      </c>
      <c r="B163" s="112" t="str">
        <f t="shared" si="8"/>
        <v>0</v>
      </c>
      <c r="C163" s="112" t="str">
        <f>IFERROR(VLOOKUP(入力シート③!$B$1,所属!$B$2:$C$56,2,FALSE),"0")</f>
        <v>0</v>
      </c>
      <c r="D163" s="210"/>
      <c r="E163" s="210"/>
      <c r="F163" s="112" t="str">
        <f>入力シート③!$A64</f>
        <v/>
      </c>
      <c r="G163" s="112">
        <f>入力シート③!B64</f>
        <v>0</v>
      </c>
      <c r="H163" s="113" t="str">
        <f>IFERROR(VLOOKUP(G163,男子登録②!$P$2:$V$101,4,FALSE),"0")</f>
        <v>0</v>
      </c>
      <c r="I163" s="112">
        <f t="shared" si="7"/>
        <v>0</v>
      </c>
      <c r="J163" s="113" t="str">
        <f>IFERROR(VLOOKUP(G163,男子登録②!$P$2:$V$101,5,FALSE),"0")</f>
        <v>0</v>
      </c>
      <c r="K163" s="113" t="str">
        <f>IFERROR(VLOOKUP(G163,男子登録②!$P$2:$V$101,7,FALSE),"0")</f>
        <v>0</v>
      </c>
      <c r="L163" s="112">
        <v>1</v>
      </c>
      <c r="M163" s="112" t="str">
        <f>IFERROR(VLOOKUP(G163,男子登録②!$P$2:$V$101,3,FALSE),"0")</f>
        <v>0</v>
      </c>
      <c r="N163" s="112" t="str">
        <f>IFERROR(VLOOKUP(G163,男子登録②!$P$2:$V$101,6,FALSE),"0")</f>
        <v>0</v>
      </c>
      <c r="O163" s="210"/>
      <c r="P163" s="114" t="s">
        <v>266</v>
      </c>
      <c r="Q163" s="210"/>
      <c r="R163" s="112" t="str">
        <f>IFERROR(VLOOKUP(A163,種目!$C$2:$D$29,2,FALSE),"0")</f>
        <v>0</v>
      </c>
      <c r="S163" s="112">
        <f>入力シート③!F64</f>
        <v>0</v>
      </c>
      <c r="T163" s="114">
        <v>0</v>
      </c>
      <c r="U163" s="114">
        <v>2</v>
      </c>
      <c r="V163" s="112">
        <f>入力シート③!$B$1</f>
        <v>0</v>
      </c>
    </row>
    <row r="164" spans="1:22" s="112" customFormat="1" ht="12.95" customHeight="1">
      <c r="A164" s="112">
        <f>入力シート③!E65</f>
        <v>0</v>
      </c>
      <c r="B164" s="112" t="str">
        <f t="shared" si="8"/>
        <v>0</v>
      </c>
      <c r="C164" s="112" t="str">
        <f>IFERROR(VLOOKUP(入力シート③!$B$1,所属!$B$2:$C$56,2,FALSE),"0")</f>
        <v>0</v>
      </c>
      <c r="D164" s="210"/>
      <c r="E164" s="210"/>
      <c r="F164" s="112" t="str">
        <f>入力シート③!$A65</f>
        <v/>
      </c>
      <c r="G164" s="112">
        <f>入力シート③!B65</f>
        <v>0</v>
      </c>
      <c r="H164" s="113" t="str">
        <f>IFERROR(VLOOKUP(G164,男子登録②!$P$2:$V$101,4,FALSE),"0")</f>
        <v>0</v>
      </c>
      <c r="I164" s="112">
        <f t="shared" si="7"/>
        <v>0</v>
      </c>
      <c r="J164" s="113" t="str">
        <f>IFERROR(VLOOKUP(G164,男子登録②!$P$2:$V$101,5,FALSE),"0")</f>
        <v>0</v>
      </c>
      <c r="K164" s="113" t="str">
        <f>IFERROR(VLOOKUP(G164,男子登録②!$P$2:$V$101,7,FALSE),"0")</f>
        <v>0</v>
      </c>
      <c r="L164" s="112">
        <v>1</v>
      </c>
      <c r="M164" s="112" t="str">
        <f>IFERROR(VLOOKUP(G164,男子登録②!$P$2:$V$101,3,FALSE),"0")</f>
        <v>0</v>
      </c>
      <c r="N164" s="112" t="str">
        <f>IFERROR(VLOOKUP(G164,男子登録②!$P$2:$V$101,6,FALSE),"0")</f>
        <v>0</v>
      </c>
      <c r="O164" s="210"/>
      <c r="P164" s="114" t="s">
        <v>266</v>
      </c>
      <c r="Q164" s="210"/>
      <c r="R164" s="112" t="str">
        <f>IFERROR(VLOOKUP(A164,種目!$C$2:$D$29,2,FALSE),"0")</f>
        <v>0</v>
      </c>
      <c r="S164" s="112">
        <f>入力シート③!F65</f>
        <v>0</v>
      </c>
      <c r="T164" s="114">
        <v>0</v>
      </c>
      <c r="U164" s="114">
        <v>2</v>
      </c>
      <c r="V164" s="112">
        <f>入力シート③!$B$1</f>
        <v>0</v>
      </c>
    </row>
    <row r="165" spans="1:22" s="112" customFormat="1" ht="12.95" customHeight="1">
      <c r="A165" s="112">
        <f>入力シート③!E66</f>
        <v>0</v>
      </c>
      <c r="B165" s="112" t="str">
        <f t="shared" si="8"/>
        <v>0</v>
      </c>
      <c r="C165" s="112" t="str">
        <f>IFERROR(VLOOKUP(入力シート③!$B$1,所属!$B$2:$C$56,2,FALSE),"0")</f>
        <v>0</v>
      </c>
      <c r="D165" s="210"/>
      <c r="E165" s="210"/>
      <c r="F165" s="112" t="str">
        <f>入力シート③!$A66</f>
        <v/>
      </c>
      <c r="G165" s="112">
        <f>入力シート③!B66</f>
        <v>0</v>
      </c>
      <c r="H165" s="113" t="str">
        <f>IFERROR(VLOOKUP(G165,男子登録②!$P$2:$V$101,4,FALSE),"0")</f>
        <v>0</v>
      </c>
      <c r="I165" s="112">
        <f t="shared" si="7"/>
        <v>0</v>
      </c>
      <c r="J165" s="113" t="str">
        <f>IFERROR(VLOOKUP(G165,男子登録②!$P$2:$V$101,5,FALSE),"0")</f>
        <v>0</v>
      </c>
      <c r="K165" s="113" t="str">
        <f>IFERROR(VLOOKUP(G165,男子登録②!$P$2:$V$101,7,FALSE),"0")</f>
        <v>0</v>
      </c>
      <c r="L165" s="112">
        <v>1</v>
      </c>
      <c r="M165" s="112" t="str">
        <f>IFERROR(VLOOKUP(G165,男子登録②!$P$2:$V$101,3,FALSE),"0")</f>
        <v>0</v>
      </c>
      <c r="N165" s="112" t="str">
        <f>IFERROR(VLOOKUP(G165,男子登録②!$P$2:$V$101,6,FALSE),"0")</f>
        <v>0</v>
      </c>
      <c r="O165" s="210"/>
      <c r="P165" s="114" t="s">
        <v>266</v>
      </c>
      <c r="Q165" s="210"/>
      <c r="R165" s="112" t="str">
        <f>IFERROR(VLOOKUP(A165,種目!$C$2:$D$29,2,FALSE),"0")</f>
        <v>0</v>
      </c>
      <c r="S165" s="112">
        <f>入力シート③!F66</f>
        <v>0</v>
      </c>
      <c r="T165" s="114">
        <v>0</v>
      </c>
      <c r="U165" s="114">
        <v>2</v>
      </c>
      <c r="V165" s="112">
        <f>入力シート③!$B$1</f>
        <v>0</v>
      </c>
    </row>
    <row r="166" spans="1:22" s="112" customFormat="1" ht="12.95" customHeight="1">
      <c r="A166" s="112">
        <f>入力シート③!E67</f>
        <v>0</v>
      </c>
      <c r="B166" s="112" t="str">
        <f t="shared" si="8"/>
        <v>0</v>
      </c>
      <c r="C166" s="112" t="str">
        <f>IFERROR(VLOOKUP(入力シート③!$B$1,所属!$B$2:$C$56,2,FALSE),"0")</f>
        <v>0</v>
      </c>
      <c r="D166" s="210"/>
      <c r="E166" s="210"/>
      <c r="F166" s="112" t="str">
        <f>入力シート③!$A67</f>
        <v/>
      </c>
      <c r="G166" s="112">
        <f>入力シート③!B67</f>
        <v>0</v>
      </c>
      <c r="H166" s="113" t="str">
        <f>IFERROR(VLOOKUP(G166,男子登録②!$P$2:$V$101,4,FALSE),"0")</f>
        <v>0</v>
      </c>
      <c r="I166" s="112">
        <f t="shared" si="7"/>
        <v>0</v>
      </c>
      <c r="J166" s="113" t="str">
        <f>IFERROR(VLOOKUP(G166,男子登録②!$P$2:$V$101,5,FALSE),"0")</f>
        <v>0</v>
      </c>
      <c r="K166" s="113" t="str">
        <f>IFERROR(VLOOKUP(G166,男子登録②!$P$2:$V$101,7,FALSE),"0")</f>
        <v>0</v>
      </c>
      <c r="L166" s="112">
        <v>1</v>
      </c>
      <c r="M166" s="112" t="str">
        <f>IFERROR(VLOOKUP(G166,男子登録②!$P$2:$V$101,3,FALSE),"0")</f>
        <v>0</v>
      </c>
      <c r="N166" s="112" t="str">
        <f>IFERROR(VLOOKUP(G166,男子登録②!$P$2:$V$101,6,FALSE),"0")</f>
        <v>0</v>
      </c>
      <c r="O166" s="210"/>
      <c r="P166" s="114" t="s">
        <v>266</v>
      </c>
      <c r="Q166" s="210"/>
      <c r="R166" s="112" t="str">
        <f>IFERROR(VLOOKUP(A166,種目!$C$2:$D$29,2,FALSE),"0")</f>
        <v>0</v>
      </c>
      <c r="S166" s="112">
        <f>入力シート③!F67</f>
        <v>0</v>
      </c>
      <c r="T166" s="114">
        <v>0</v>
      </c>
      <c r="U166" s="114">
        <v>2</v>
      </c>
      <c r="V166" s="112">
        <f>入力シート③!$B$1</f>
        <v>0</v>
      </c>
    </row>
    <row r="167" spans="1:22" s="112" customFormat="1" ht="12.95" customHeight="1">
      <c r="A167" s="112">
        <f>入力シート③!E68</f>
        <v>0</v>
      </c>
      <c r="B167" s="112" t="str">
        <f t="shared" si="8"/>
        <v>0</v>
      </c>
      <c r="C167" s="112" t="str">
        <f>IFERROR(VLOOKUP(入力シート③!$B$1,所属!$B$2:$C$56,2,FALSE),"0")</f>
        <v>0</v>
      </c>
      <c r="D167" s="210"/>
      <c r="E167" s="210"/>
      <c r="F167" s="112" t="str">
        <f>入力シート③!$A68</f>
        <v/>
      </c>
      <c r="G167" s="112">
        <f>入力シート③!B68</f>
        <v>0</v>
      </c>
      <c r="H167" s="113" t="str">
        <f>IFERROR(VLOOKUP(G167,男子登録②!$P$2:$V$101,4,FALSE),"0")</f>
        <v>0</v>
      </c>
      <c r="I167" s="112">
        <f t="shared" si="7"/>
        <v>0</v>
      </c>
      <c r="J167" s="113" t="str">
        <f>IFERROR(VLOOKUP(G167,男子登録②!$P$2:$V$101,5,FALSE),"0")</f>
        <v>0</v>
      </c>
      <c r="K167" s="113" t="str">
        <f>IFERROR(VLOOKUP(G167,男子登録②!$P$2:$V$101,7,FALSE),"0")</f>
        <v>0</v>
      </c>
      <c r="L167" s="112">
        <v>1</v>
      </c>
      <c r="M167" s="112" t="str">
        <f>IFERROR(VLOOKUP(G167,男子登録②!$P$2:$V$101,3,FALSE),"0")</f>
        <v>0</v>
      </c>
      <c r="N167" s="112" t="str">
        <f>IFERROR(VLOOKUP(G167,男子登録②!$P$2:$V$101,6,FALSE),"0")</f>
        <v>0</v>
      </c>
      <c r="O167" s="210"/>
      <c r="P167" s="114" t="s">
        <v>266</v>
      </c>
      <c r="Q167" s="210"/>
      <c r="R167" s="112" t="str">
        <f>IFERROR(VLOOKUP(A167,種目!$C$2:$D$29,2,FALSE),"0")</f>
        <v>0</v>
      </c>
      <c r="S167" s="112">
        <f>入力シート③!F68</f>
        <v>0</v>
      </c>
      <c r="T167" s="114">
        <v>0</v>
      </c>
      <c r="U167" s="114">
        <v>2</v>
      </c>
      <c r="V167" s="112">
        <f>入力シート③!$B$1</f>
        <v>0</v>
      </c>
    </row>
    <row r="168" spans="1:22" s="112" customFormat="1" ht="12.95" customHeight="1">
      <c r="A168" s="112">
        <f>入力シート③!E69</f>
        <v>0</v>
      </c>
      <c r="B168" s="112" t="str">
        <f t="shared" si="8"/>
        <v>0</v>
      </c>
      <c r="C168" s="112" t="str">
        <f>IFERROR(VLOOKUP(入力シート③!$B$1,所属!$B$2:$C$56,2,FALSE),"0")</f>
        <v>0</v>
      </c>
      <c r="D168" s="210"/>
      <c r="E168" s="210"/>
      <c r="F168" s="112" t="str">
        <f>入力シート③!$A69</f>
        <v/>
      </c>
      <c r="G168" s="112">
        <f>入力シート③!B69</f>
        <v>0</v>
      </c>
      <c r="H168" s="113" t="str">
        <f>IFERROR(VLOOKUP(G168,男子登録②!$P$2:$V$101,4,FALSE),"0")</f>
        <v>0</v>
      </c>
      <c r="I168" s="112">
        <f t="shared" si="7"/>
        <v>0</v>
      </c>
      <c r="J168" s="113" t="str">
        <f>IFERROR(VLOOKUP(G168,男子登録②!$P$2:$V$101,5,FALSE),"0")</f>
        <v>0</v>
      </c>
      <c r="K168" s="113" t="str">
        <f>IFERROR(VLOOKUP(G168,男子登録②!$P$2:$V$101,7,FALSE),"0")</f>
        <v>0</v>
      </c>
      <c r="L168" s="112">
        <v>1</v>
      </c>
      <c r="M168" s="112" t="str">
        <f>IFERROR(VLOOKUP(G168,男子登録②!$P$2:$V$101,3,FALSE),"0")</f>
        <v>0</v>
      </c>
      <c r="N168" s="112" t="str">
        <f>IFERROR(VLOOKUP(G168,男子登録②!$P$2:$V$101,6,FALSE),"0")</f>
        <v>0</v>
      </c>
      <c r="O168" s="210"/>
      <c r="P168" s="114" t="s">
        <v>266</v>
      </c>
      <c r="Q168" s="210"/>
      <c r="R168" s="112" t="str">
        <f>IFERROR(VLOOKUP(A168,種目!$C$2:$D$29,2,FALSE),"0")</f>
        <v>0</v>
      </c>
      <c r="S168" s="112">
        <f>入力シート③!F69</f>
        <v>0</v>
      </c>
      <c r="T168" s="114">
        <v>0</v>
      </c>
      <c r="U168" s="114">
        <v>2</v>
      </c>
      <c r="V168" s="112">
        <f>入力シート③!$B$1</f>
        <v>0</v>
      </c>
    </row>
    <row r="169" spans="1:22" s="112" customFormat="1" ht="12.95" customHeight="1">
      <c r="A169" s="112">
        <f>入力シート③!E70</f>
        <v>0</v>
      </c>
      <c r="B169" s="112" t="str">
        <f t="shared" si="8"/>
        <v>0</v>
      </c>
      <c r="C169" s="112" t="str">
        <f>IFERROR(VLOOKUP(入力シート③!$B$1,所属!$B$2:$C$56,2,FALSE),"0")</f>
        <v>0</v>
      </c>
      <c r="D169" s="210"/>
      <c r="E169" s="210"/>
      <c r="F169" s="112" t="str">
        <f>入力シート③!$A70</f>
        <v/>
      </c>
      <c r="G169" s="112">
        <f>入力シート③!B70</f>
        <v>0</v>
      </c>
      <c r="H169" s="113" t="str">
        <f>IFERROR(VLOOKUP(G169,男子登録②!$P$2:$V$101,4,FALSE),"0")</f>
        <v>0</v>
      </c>
      <c r="I169" s="112">
        <f t="shared" si="7"/>
        <v>0</v>
      </c>
      <c r="J169" s="113" t="str">
        <f>IFERROR(VLOOKUP(G169,男子登録②!$P$2:$V$101,5,FALSE),"0")</f>
        <v>0</v>
      </c>
      <c r="K169" s="113" t="str">
        <f>IFERROR(VLOOKUP(G169,男子登録②!$P$2:$V$101,7,FALSE),"0")</f>
        <v>0</v>
      </c>
      <c r="L169" s="112">
        <v>1</v>
      </c>
      <c r="M169" s="112" t="str">
        <f>IFERROR(VLOOKUP(G169,男子登録②!$P$2:$V$101,3,FALSE),"0")</f>
        <v>0</v>
      </c>
      <c r="N169" s="112" t="str">
        <f>IFERROR(VLOOKUP(G169,男子登録②!$P$2:$V$101,6,FALSE),"0")</f>
        <v>0</v>
      </c>
      <c r="O169" s="210"/>
      <c r="P169" s="114" t="s">
        <v>266</v>
      </c>
      <c r="Q169" s="210"/>
      <c r="R169" s="112" t="str">
        <f>IFERROR(VLOOKUP(A169,種目!$C$2:$D$29,2,FALSE),"0")</f>
        <v>0</v>
      </c>
      <c r="S169" s="112">
        <f>入力シート③!F70</f>
        <v>0</v>
      </c>
      <c r="T169" s="114">
        <v>0</v>
      </c>
      <c r="U169" s="114">
        <v>2</v>
      </c>
      <c r="V169" s="112">
        <f>入力シート③!$B$1</f>
        <v>0</v>
      </c>
    </row>
    <row r="170" spans="1:22" s="112" customFormat="1" ht="12.95" customHeight="1">
      <c r="A170" s="112">
        <f>入力シート③!E71</f>
        <v>0</v>
      </c>
      <c r="B170" s="112" t="str">
        <f t="shared" si="8"/>
        <v>0</v>
      </c>
      <c r="C170" s="112" t="str">
        <f>IFERROR(VLOOKUP(入力シート③!$B$1,所属!$B$2:$C$56,2,FALSE),"0")</f>
        <v>0</v>
      </c>
      <c r="D170" s="210"/>
      <c r="E170" s="210"/>
      <c r="F170" s="112" t="str">
        <f>入力シート③!$A71</f>
        <v/>
      </c>
      <c r="G170" s="112">
        <f>入力シート③!B71</f>
        <v>0</v>
      </c>
      <c r="H170" s="113" t="str">
        <f>IFERROR(VLOOKUP(G170,男子登録②!$P$2:$V$101,4,FALSE),"0")</f>
        <v>0</v>
      </c>
      <c r="I170" s="112">
        <f t="shared" si="7"/>
        <v>0</v>
      </c>
      <c r="J170" s="113" t="str">
        <f>IFERROR(VLOOKUP(G170,男子登録②!$P$2:$V$101,5,FALSE),"0")</f>
        <v>0</v>
      </c>
      <c r="K170" s="113" t="str">
        <f>IFERROR(VLOOKUP(G170,男子登録②!$P$2:$V$101,7,FALSE),"0")</f>
        <v>0</v>
      </c>
      <c r="L170" s="112">
        <v>1</v>
      </c>
      <c r="M170" s="112" t="str">
        <f>IFERROR(VLOOKUP(G170,男子登録②!$P$2:$V$101,3,FALSE),"0")</f>
        <v>0</v>
      </c>
      <c r="N170" s="112" t="str">
        <f>IFERROR(VLOOKUP(G170,男子登録②!$P$2:$V$101,6,FALSE),"0")</f>
        <v>0</v>
      </c>
      <c r="O170" s="210"/>
      <c r="P170" s="114" t="s">
        <v>266</v>
      </c>
      <c r="Q170" s="210"/>
      <c r="R170" s="112" t="str">
        <f>IFERROR(VLOOKUP(A170,種目!$C$2:$D$29,2,FALSE),"0")</f>
        <v>0</v>
      </c>
      <c r="S170" s="112">
        <f>入力シート③!F71</f>
        <v>0</v>
      </c>
      <c r="T170" s="114">
        <v>0</v>
      </c>
      <c r="U170" s="114">
        <v>2</v>
      </c>
      <c r="V170" s="112">
        <f>入力シート③!$B$1</f>
        <v>0</v>
      </c>
    </row>
    <row r="171" spans="1:22" s="112" customFormat="1" ht="12.95" customHeight="1">
      <c r="A171" s="112">
        <f>入力シート③!E72</f>
        <v>0</v>
      </c>
      <c r="B171" s="112" t="str">
        <f t="shared" si="8"/>
        <v>0</v>
      </c>
      <c r="C171" s="112" t="str">
        <f>IFERROR(VLOOKUP(入力シート③!$B$1,所属!$B$2:$C$56,2,FALSE),"0")</f>
        <v>0</v>
      </c>
      <c r="D171" s="210"/>
      <c r="E171" s="210"/>
      <c r="F171" s="112" t="str">
        <f>入力シート③!$A72</f>
        <v/>
      </c>
      <c r="G171" s="112">
        <f>入力シート③!B72</f>
        <v>0</v>
      </c>
      <c r="H171" s="113" t="str">
        <f>IFERROR(VLOOKUP(G171,男子登録②!$P$2:$V$101,4,FALSE),"0")</f>
        <v>0</v>
      </c>
      <c r="I171" s="112">
        <f t="shared" si="7"/>
        <v>0</v>
      </c>
      <c r="J171" s="113" t="str">
        <f>IFERROR(VLOOKUP(G171,男子登録②!$P$2:$V$101,5,FALSE),"0")</f>
        <v>0</v>
      </c>
      <c r="K171" s="113" t="str">
        <f>IFERROR(VLOOKUP(G171,男子登録②!$P$2:$V$101,7,FALSE),"0")</f>
        <v>0</v>
      </c>
      <c r="L171" s="112">
        <v>1</v>
      </c>
      <c r="M171" s="112" t="str">
        <f>IFERROR(VLOOKUP(G171,男子登録②!$P$2:$V$101,3,FALSE),"0")</f>
        <v>0</v>
      </c>
      <c r="N171" s="112" t="str">
        <f>IFERROR(VLOOKUP(G171,男子登録②!$P$2:$V$101,6,FALSE),"0")</f>
        <v>0</v>
      </c>
      <c r="O171" s="210"/>
      <c r="P171" s="114" t="s">
        <v>266</v>
      </c>
      <c r="Q171" s="210"/>
      <c r="R171" s="112" t="str">
        <f>IFERROR(VLOOKUP(A171,種目!$C$2:$D$29,2,FALSE),"0")</f>
        <v>0</v>
      </c>
      <c r="S171" s="112">
        <f>入力シート③!F72</f>
        <v>0</v>
      </c>
      <c r="T171" s="114">
        <v>0</v>
      </c>
      <c r="U171" s="114">
        <v>2</v>
      </c>
      <c r="V171" s="112">
        <f>入力シート③!$B$1</f>
        <v>0</v>
      </c>
    </row>
    <row r="172" spans="1:22" s="112" customFormat="1" ht="12.95" customHeight="1">
      <c r="A172" s="112">
        <f>入力シート③!E73</f>
        <v>0</v>
      </c>
      <c r="B172" s="112" t="str">
        <f t="shared" si="8"/>
        <v>0</v>
      </c>
      <c r="C172" s="112" t="str">
        <f>IFERROR(VLOOKUP(入力シート③!$B$1,所属!$B$2:$C$56,2,FALSE),"0")</f>
        <v>0</v>
      </c>
      <c r="D172" s="210"/>
      <c r="E172" s="210"/>
      <c r="F172" s="112" t="str">
        <f>入力シート③!$A73</f>
        <v/>
      </c>
      <c r="G172" s="112">
        <f>入力シート③!B73</f>
        <v>0</v>
      </c>
      <c r="H172" s="113" t="str">
        <f>IFERROR(VLOOKUP(G172,男子登録②!$P$2:$V$101,4,FALSE),"0")</f>
        <v>0</v>
      </c>
      <c r="I172" s="112">
        <f t="shared" si="7"/>
        <v>0</v>
      </c>
      <c r="J172" s="113" t="str">
        <f>IFERROR(VLOOKUP(G172,男子登録②!$P$2:$V$101,5,FALSE),"0")</f>
        <v>0</v>
      </c>
      <c r="K172" s="113" t="str">
        <f>IFERROR(VLOOKUP(G172,男子登録②!$P$2:$V$101,7,FALSE),"0")</f>
        <v>0</v>
      </c>
      <c r="L172" s="112">
        <v>1</v>
      </c>
      <c r="M172" s="112" t="str">
        <f>IFERROR(VLOOKUP(G172,男子登録②!$P$2:$V$101,3,FALSE),"0")</f>
        <v>0</v>
      </c>
      <c r="N172" s="112" t="str">
        <f>IFERROR(VLOOKUP(G172,男子登録②!$P$2:$V$101,6,FALSE),"0")</f>
        <v>0</v>
      </c>
      <c r="O172" s="210"/>
      <c r="P172" s="114" t="s">
        <v>266</v>
      </c>
      <c r="Q172" s="210"/>
      <c r="R172" s="112" t="str">
        <f>IFERROR(VLOOKUP(A172,種目!$C$2:$D$29,2,FALSE),"0")</f>
        <v>0</v>
      </c>
      <c r="S172" s="112">
        <f>入力シート③!F73</f>
        <v>0</v>
      </c>
      <c r="T172" s="114">
        <v>0</v>
      </c>
      <c r="U172" s="114">
        <v>2</v>
      </c>
      <c r="V172" s="112">
        <f>入力シート③!$B$1</f>
        <v>0</v>
      </c>
    </row>
    <row r="173" spans="1:22" s="112" customFormat="1" ht="12.95" customHeight="1">
      <c r="A173" s="112">
        <f>入力シート③!E74</f>
        <v>0</v>
      </c>
      <c r="B173" s="112" t="str">
        <f t="shared" si="8"/>
        <v>0</v>
      </c>
      <c r="C173" s="112" t="str">
        <f>IFERROR(VLOOKUP(入力シート③!$B$1,所属!$B$2:$C$56,2,FALSE),"0")</f>
        <v>0</v>
      </c>
      <c r="D173" s="210"/>
      <c r="E173" s="210"/>
      <c r="F173" s="112" t="str">
        <f>入力シート③!$A74</f>
        <v/>
      </c>
      <c r="G173" s="112">
        <f>入力シート③!B74</f>
        <v>0</v>
      </c>
      <c r="H173" s="113" t="str">
        <f>IFERROR(VLOOKUP(G173,男子登録②!$P$2:$V$101,4,FALSE),"0")</f>
        <v>0</v>
      </c>
      <c r="I173" s="112">
        <f t="shared" si="7"/>
        <v>0</v>
      </c>
      <c r="J173" s="113" t="str">
        <f>IFERROR(VLOOKUP(G173,男子登録②!$P$2:$V$101,5,FALSE),"0")</f>
        <v>0</v>
      </c>
      <c r="K173" s="113" t="str">
        <f>IFERROR(VLOOKUP(G173,男子登録②!$P$2:$V$101,7,FALSE),"0")</f>
        <v>0</v>
      </c>
      <c r="L173" s="112">
        <v>1</v>
      </c>
      <c r="M173" s="112" t="str">
        <f>IFERROR(VLOOKUP(G173,男子登録②!$P$2:$V$101,3,FALSE),"0")</f>
        <v>0</v>
      </c>
      <c r="N173" s="112" t="str">
        <f>IFERROR(VLOOKUP(G173,男子登録②!$P$2:$V$101,6,FALSE),"0")</f>
        <v>0</v>
      </c>
      <c r="O173" s="210"/>
      <c r="P173" s="114" t="s">
        <v>266</v>
      </c>
      <c r="Q173" s="210"/>
      <c r="R173" s="112" t="str">
        <f>IFERROR(VLOOKUP(A173,種目!$C$2:$D$29,2,FALSE),"0")</f>
        <v>0</v>
      </c>
      <c r="S173" s="112">
        <f>入力シート③!F74</f>
        <v>0</v>
      </c>
      <c r="T173" s="114">
        <v>0</v>
      </c>
      <c r="U173" s="114">
        <v>2</v>
      </c>
      <c r="V173" s="112">
        <f>入力シート③!$B$1</f>
        <v>0</v>
      </c>
    </row>
    <row r="174" spans="1:22" s="112" customFormat="1" ht="12.95" customHeight="1">
      <c r="A174" s="112">
        <f>入力シート③!E75</f>
        <v>0</v>
      </c>
      <c r="B174" s="112" t="str">
        <f t="shared" si="8"/>
        <v>0</v>
      </c>
      <c r="C174" s="112" t="str">
        <f>IFERROR(VLOOKUP(入力シート③!$B$1,所属!$B$2:$C$56,2,FALSE),"0")</f>
        <v>0</v>
      </c>
      <c r="D174" s="210"/>
      <c r="E174" s="210"/>
      <c r="F174" s="112" t="str">
        <f>入力シート③!$A75</f>
        <v/>
      </c>
      <c r="G174" s="112">
        <f>入力シート③!B75</f>
        <v>0</v>
      </c>
      <c r="H174" s="113" t="str">
        <f>IFERROR(VLOOKUP(G174,男子登録②!$P$2:$V$101,4,FALSE),"0")</f>
        <v>0</v>
      </c>
      <c r="I174" s="112">
        <f t="shared" si="7"/>
        <v>0</v>
      </c>
      <c r="J174" s="113" t="str">
        <f>IFERROR(VLOOKUP(G174,男子登録②!$P$2:$V$101,5,FALSE),"0")</f>
        <v>0</v>
      </c>
      <c r="K174" s="113" t="str">
        <f>IFERROR(VLOOKUP(G174,男子登録②!$P$2:$V$101,7,FALSE),"0")</f>
        <v>0</v>
      </c>
      <c r="L174" s="112">
        <v>1</v>
      </c>
      <c r="M174" s="112" t="str">
        <f>IFERROR(VLOOKUP(G174,男子登録②!$P$2:$V$101,3,FALSE),"0")</f>
        <v>0</v>
      </c>
      <c r="N174" s="112" t="str">
        <f>IFERROR(VLOOKUP(G174,男子登録②!$P$2:$V$101,6,FALSE),"0")</f>
        <v>0</v>
      </c>
      <c r="O174" s="210"/>
      <c r="P174" s="114" t="s">
        <v>266</v>
      </c>
      <c r="Q174" s="210"/>
      <c r="R174" s="112" t="str">
        <f>IFERROR(VLOOKUP(A174,種目!$C$2:$D$29,2,FALSE),"0")</f>
        <v>0</v>
      </c>
      <c r="S174" s="112">
        <f>入力シート③!F75</f>
        <v>0</v>
      </c>
      <c r="T174" s="114">
        <v>0</v>
      </c>
      <c r="U174" s="114">
        <v>2</v>
      </c>
      <c r="V174" s="112">
        <f>入力シート③!$B$1</f>
        <v>0</v>
      </c>
    </row>
    <row r="175" spans="1:22" s="112" customFormat="1" ht="12.95" customHeight="1">
      <c r="A175" s="112">
        <f>入力シート③!E76</f>
        <v>0</v>
      </c>
      <c r="B175" s="112" t="str">
        <f t="shared" si="8"/>
        <v>0</v>
      </c>
      <c r="C175" s="112" t="str">
        <f>IFERROR(VLOOKUP(入力シート③!$B$1,所属!$B$2:$C$56,2,FALSE),"0")</f>
        <v>0</v>
      </c>
      <c r="D175" s="210"/>
      <c r="E175" s="210"/>
      <c r="F175" s="112" t="str">
        <f>入力シート③!$A76</f>
        <v/>
      </c>
      <c r="G175" s="112">
        <f>入力シート③!B76</f>
        <v>0</v>
      </c>
      <c r="H175" s="113" t="str">
        <f>IFERROR(VLOOKUP(G175,男子登録②!$P$2:$V$101,4,FALSE),"0")</f>
        <v>0</v>
      </c>
      <c r="I175" s="112">
        <f t="shared" si="7"/>
        <v>0</v>
      </c>
      <c r="J175" s="113" t="str">
        <f>IFERROR(VLOOKUP(G175,男子登録②!$P$2:$V$101,5,FALSE),"0")</f>
        <v>0</v>
      </c>
      <c r="K175" s="113" t="str">
        <f>IFERROR(VLOOKUP(G175,男子登録②!$P$2:$V$101,7,FALSE),"0")</f>
        <v>0</v>
      </c>
      <c r="L175" s="112">
        <v>1</v>
      </c>
      <c r="M175" s="112" t="str">
        <f>IFERROR(VLOOKUP(G175,男子登録②!$P$2:$V$101,3,FALSE),"0")</f>
        <v>0</v>
      </c>
      <c r="N175" s="112" t="str">
        <f>IFERROR(VLOOKUP(G175,男子登録②!$P$2:$V$101,6,FALSE),"0")</f>
        <v>0</v>
      </c>
      <c r="O175" s="210"/>
      <c r="P175" s="114" t="s">
        <v>266</v>
      </c>
      <c r="Q175" s="210"/>
      <c r="R175" s="112" t="str">
        <f>IFERROR(VLOOKUP(A175,種目!$C$2:$D$29,2,FALSE),"0")</f>
        <v>0</v>
      </c>
      <c r="S175" s="112">
        <f>入力シート③!F76</f>
        <v>0</v>
      </c>
      <c r="T175" s="114">
        <v>0</v>
      </c>
      <c r="U175" s="114">
        <v>2</v>
      </c>
      <c r="V175" s="112">
        <f>入力シート③!$B$1</f>
        <v>0</v>
      </c>
    </row>
    <row r="176" spans="1:22" s="112" customFormat="1" ht="12.95" customHeight="1">
      <c r="A176" s="112">
        <f>入力シート③!E77</f>
        <v>0</v>
      </c>
      <c r="B176" s="112" t="str">
        <f t="shared" si="8"/>
        <v>0</v>
      </c>
      <c r="C176" s="112" t="str">
        <f>IFERROR(VLOOKUP(入力シート③!$B$1,所属!$B$2:$C$56,2,FALSE),"0")</f>
        <v>0</v>
      </c>
      <c r="D176" s="210"/>
      <c r="E176" s="210"/>
      <c r="F176" s="112" t="str">
        <f>入力シート③!$A77</f>
        <v/>
      </c>
      <c r="G176" s="112">
        <f>入力シート③!B77</f>
        <v>0</v>
      </c>
      <c r="H176" s="113" t="str">
        <f>IFERROR(VLOOKUP(G176,男子登録②!$P$2:$V$101,4,FALSE),"0")</f>
        <v>0</v>
      </c>
      <c r="I176" s="112">
        <f t="shared" si="7"/>
        <v>0</v>
      </c>
      <c r="J176" s="113" t="str">
        <f>IFERROR(VLOOKUP(G176,男子登録②!$P$2:$V$101,5,FALSE),"0")</f>
        <v>0</v>
      </c>
      <c r="K176" s="113" t="str">
        <f>IFERROR(VLOOKUP(G176,男子登録②!$P$2:$V$101,7,FALSE),"0")</f>
        <v>0</v>
      </c>
      <c r="L176" s="112">
        <v>1</v>
      </c>
      <c r="M176" s="112" t="str">
        <f>IFERROR(VLOOKUP(G176,男子登録②!$P$2:$V$101,3,FALSE),"0")</f>
        <v>0</v>
      </c>
      <c r="N176" s="112" t="str">
        <f>IFERROR(VLOOKUP(G176,男子登録②!$P$2:$V$101,6,FALSE),"0")</f>
        <v>0</v>
      </c>
      <c r="O176" s="210"/>
      <c r="P176" s="114" t="s">
        <v>266</v>
      </c>
      <c r="Q176" s="210"/>
      <c r="R176" s="112" t="str">
        <f>IFERROR(VLOOKUP(A176,種目!$C$2:$D$29,2,FALSE),"0")</f>
        <v>0</v>
      </c>
      <c r="S176" s="112">
        <f>入力シート③!F77</f>
        <v>0</v>
      </c>
      <c r="T176" s="114">
        <v>0</v>
      </c>
      <c r="U176" s="114">
        <v>2</v>
      </c>
      <c r="V176" s="112">
        <f>入力シート③!$B$1</f>
        <v>0</v>
      </c>
    </row>
    <row r="177" spans="1:22" s="112" customFormat="1" ht="12.95" customHeight="1">
      <c r="A177" s="112">
        <f>入力シート③!E78</f>
        <v>0</v>
      </c>
      <c r="B177" s="112" t="str">
        <f t="shared" si="8"/>
        <v>0</v>
      </c>
      <c r="C177" s="112" t="str">
        <f>IFERROR(VLOOKUP(入力シート③!$B$1,所属!$B$2:$C$56,2,FALSE),"0")</f>
        <v>0</v>
      </c>
      <c r="D177" s="210"/>
      <c r="E177" s="210"/>
      <c r="F177" s="112" t="str">
        <f>入力シート③!$A78</f>
        <v/>
      </c>
      <c r="G177" s="112">
        <f>入力シート③!B78</f>
        <v>0</v>
      </c>
      <c r="H177" s="113" t="str">
        <f>IFERROR(VLOOKUP(G177,男子登録②!$P$2:$V$101,4,FALSE),"0")</f>
        <v>0</v>
      </c>
      <c r="I177" s="112">
        <f t="shared" si="7"/>
        <v>0</v>
      </c>
      <c r="J177" s="113" t="str">
        <f>IFERROR(VLOOKUP(G177,男子登録②!$P$2:$V$101,5,FALSE),"0")</f>
        <v>0</v>
      </c>
      <c r="K177" s="113" t="str">
        <f>IFERROR(VLOOKUP(G177,男子登録②!$P$2:$V$101,7,FALSE),"0")</f>
        <v>0</v>
      </c>
      <c r="L177" s="112">
        <v>1</v>
      </c>
      <c r="M177" s="112" t="str">
        <f>IFERROR(VLOOKUP(G177,男子登録②!$P$2:$V$101,3,FALSE),"0")</f>
        <v>0</v>
      </c>
      <c r="N177" s="112" t="str">
        <f>IFERROR(VLOOKUP(G177,男子登録②!$P$2:$V$101,6,FALSE),"0")</f>
        <v>0</v>
      </c>
      <c r="O177" s="210"/>
      <c r="P177" s="114" t="s">
        <v>266</v>
      </c>
      <c r="Q177" s="210"/>
      <c r="R177" s="112" t="str">
        <f>IFERROR(VLOOKUP(A177,種目!$C$2:$D$29,2,FALSE),"0")</f>
        <v>0</v>
      </c>
      <c r="S177" s="112">
        <f>入力シート③!F78</f>
        <v>0</v>
      </c>
      <c r="T177" s="114">
        <v>0</v>
      </c>
      <c r="U177" s="114">
        <v>2</v>
      </c>
      <c r="V177" s="112">
        <f>入力シート③!$B$1</f>
        <v>0</v>
      </c>
    </row>
    <row r="178" spans="1:22" s="112" customFormat="1" ht="12.95" customHeight="1">
      <c r="A178" s="112">
        <f>入力シート③!E79</f>
        <v>0</v>
      </c>
      <c r="B178" s="112" t="str">
        <f t="shared" si="8"/>
        <v>0</v>
      </c>
      <c r="C178" s="112" t="str">
        <f>IFERROR(VLOOKUP(入力シート③!$B$1,所属!$B$2:$C$56,2,FALSE),"0")</f>
        <v>0</v>
      </c>
      <c r="D178" s="210"/>
      <c r="E178" s="210"/>
      <c r="F178" s="112" t="str">
        <f>入力シート③!$A79</f>
        <v/>
      </c>
      <c r="G178" s="112">
        <f>入力シート③!B79</f>
        <v>0</v>
      </c>
      <c r="H178" s="113" t="str">
        <f>IFERROR(VLOOKUP(G178,男子登録②!$P$2:$V$101,4,FALSE),"0")</f>
        <v>0</v>
      </c>
      <c r="I178" s="112">
        <f t="shared" ref="I178:I209" si="9">G178</f>
        <v>0</v>
      </c>
      <c r="J178" s="113" t="str">
        <f>IFERROR(VLOOKUP(G178,男子登録②!$P$2:$V$101,5,FALSE),"0")</f>
        <v>0</v>
      </c>
      <c r="K178" s="113" t="str">
        <f>IFERROR(VLOOKUP(G178,男子登録②!$P$2:$V$101,7,FALSE),"0")</f>
        <v>0</v>
      </c>
      <c r="L178" s="112">
        <v>1</v>
      </c>
      <c r="M178" s="112" t="str">
        <f>IFERROR(VLOOKUP(G178,男子登録②!$P$2:$V$101,3,FALSE),"0")</f>
        <v>0</v>
      </c>
      <c r="N178" s="112" t="str">
        <f>IFERROR(VLOOKUP(G178,男子登録②!$P$2:$V$101,6,FALSE),"0")</f>
        <v>0</v>
      </c>
      <c r="O178" s="210"/>
      <c r="P178" s="114" t="s">
        <v>266</v>
      </c>
      <c r="Q178" s="210"/>
      <c r="R178" s="112" t="str">
        <f>IFERROR(VLOOKUP(A178,種目!$C$2:$D$29,2,FALSE),"0")</f>
        <v>0</v>
      </c>
      <c r="S178" s="112">
        <f>入力シート③!F79</f>
        <v>0</v>
      </c>
      <c r="T178" s="114">
        <v>0</v>
      </c>
      <c r="U178" s="114">
        <v>2</v>
      </c>
      <c r="V178" s="112">
        <f>入力シート③!$B$1</f>
        <v>0</v>
      </c>
    </row>
    <row r="179" spans="1:22" s="112" customFormat="1" ht="12.95" customHeight="1">
      <c r="A179" s="112">
        <f>入力シート③!E80</f>
        <v>0</v>
      </c>
      <c r="B179" s="112" t="str">
        <f t="shared" si="8"/>
        <v>0</v>
      </c>
      <c r="C179" s="112" t="str">
        <f>IFERROR(VLOOKUP(入力シート③!$B$1,所属!$B$2:$C$56,2,FALSE),"0")</f>
        <v>0</v>
      </c>
      <c r="D179" s="210"/>
      <c r="E179" s="210"/>
      <c r="F179" s="112" t="str">
        <f>入力シート③!$A80</f>
        <v/>
      </c>
      <c r="G179" s="112">
        <f>入力シート③!B80</f>
        <v>0</v>
      </c>
      <c r="H179" s="113" t="str">
        <f>IFERROR(VLOOKUP(G179,男子登録②!$P$2:$V$101,4,FALSE),"0")</f>
        <v>0</v>
      </c>
      <c r="I179" s="112">
        <f t="shared" si="9"/>
        <v>0</v>
      </c>
      <c r="J179" s="113" t="str">
        <f>IFERROR(VLOOKUP(G179,男子登録②!$P$2:$V$101,5,FALSE),"0")</f>
        <v>0</v>
      </c>
      <c r="K179" s="113" t="str">
        <f>IFERROR(VLOOKUP(G179,男子登録②!$P$2:$V$101,7,FALSE),"0")</f>
        <v>0</v>
      </c>
      <c r="L179" s="112">
        <v>1</v>
      </c>
      <c r="M179" s="112" t="str">
        <f>IFERROR(VLOOKUP(G179,男子登録②!$P$2:$V$101,3,FALSE),"0")</f>
        <v>0</v>
      </c>
      <c r="N179" s="112" t="str">
        <f>IFERROR(VLOOKUP(G179,男子登録②!$P$2:$V$101,6,FALSE),"0")</f>
        <v>0</v>
      </c>
      <c r="O179" s="210"/>
      <c r="P179" s="114" t="s">
        <v>266</v>
      </c>
      <c r="Q179" s="210"/>
      <c r="R179" s="112" t="str">
        <f>IFERROR(VLOOKUP(A179,種目!$C$2:$D$29,2,FALSE),"0")</f>
        <v>0</v>
      </c>
      <c r="S179" s="112">
        <f>入力シート③!F80</f>
        <v>0</v>
      </c>
      <c r="T179" s="114">
        <v>0</v>
      </c>
      <c r="U179" s="114">
        <v>2</v>
      </c>
      <c r="V179" s="112">
        <f>入力シート③!$B$1</f>
        <v>0</v>
      </c>
    </row>
    <row r="180" spans="1:22" s="112" customFormat="1" ht="12.95" customHeight="1">
      <c r="A180" s="112">
        <f>入力シート③!E81</f>
        <v>0</v>
      </c>
      <c r="B180" s="112" t="str">
        <f t="shared" si="8"/>
        <v>0</v>
      </c>
      <c r="C180" s="112" t="str">
        <f>IFERROR(VLOOKUP(入力シート③!$B$1,所属!$B$2:$C$56,2,FALSE),"0")</f>
        <v>0</v>
      </c>
      <c r="D180" s="210"/>
      <c r="E180" s="210"/>
      <c r="F180" s="112" t="str">
        <f>入力シート③!$A81</f>
        <v/>
      </c>
      <c r="G180" s="112">
        <f>入力シート③!B81</f>
        <v>0</v>
      </c>
      <c r="H180" s="113" t="str">
        <f>IFERROR(VLOOKUP(G180,男子登録②!$P$2:$V$101,4,FALSE),"0")</f>
        <v>0</v>
      </c>
      <c r="I180" s="112">
        <f t="shared" si="9"/>
        <v>0</v>
      </c>
      <c r="J180" s="113" t="str">
        <f>IFERROR(VLOOKUP(G180,男子登録②!$P$2:$V$101,5,FALSE),"0")</f>
        <v>0</v>
      </c>
      <c r="K180" s="113" t="str">
        <f>IFERROR(VLOOKUP(G180,男子登録②!$P$2:$V$101,7,FALSE),"0")</f>
        <v>0</v>
      </c>
      <c r="L180" s="112">
        <v>1</v>
      </c>
      <c r="M180" s="112" t="str">
        <f>IFERROR(VLOOKUP(G180,男子登録②!$P$2:$V$101,3,FALSE),"0")</f>
        <v>0</v>
      </c>
      <c r="N180" s="112" t="str">
        <f>IFERROR(VLOOKUP(G180,男子登録②!$P$2:$V$101,6,FALSE),"0")</f>
        <v>0</v>
      </c>
      <c r="O180" s="210"/>
      <c r="P180" s="114" t="s">
        <v>266</v>
      </c>
      <c r="Q180" s="210"/>
      <c r="R180" s="112" t="str">
        <f>IFERROR(VLOOKUP(A180,種目!$C$2:$D$29,2,FALSE),"0")</f>
        <v>0</v>
      </c>
      <c r="S180" s="112">
        <f>入力シート③!F81</f>
        <v>0</v>
      </c>
      <c r="T180" s="114">
        <v>0</v>
      </c>
      <c r="U180" s="114">
        <v>2</v>
      </c>
      <c r="V180" s="112">
        <f>入力シート③!$B$1</f>
        <v>0</v>
      </c>
    </row>
    <row r="181" spans="1:22" s="112" customFormat="1" ht="12.95" customHeight="1">
      <c r="A181" s="112">
        <f>入力シート③!E82</f>
        <v>0</v>
      </c>
      <c r="B181" s="112" t="str">
        <f t="shared" si="8"/>
        <v>0</v>
      </c>
      <c r="C181" s="112" t="str">
        <f>IFERROR(VLOOKUP(入力シート③!$B$1,所属!$B$2:$C$56,2,FALSE),"0")</f>
        <v>0</v>
      </c>
      <c r="D181" s="210"/>
      <c r="E181" s="210"/>
      <c r="F181" s="112" t="str">
        <f>入力シート③!$A82</f>
        <v/>
      </c>
      <c r="G181" s="112">
        <f>入力シート③!B82</f>
        <v>0</v>
      </c>
      <c r="H181" s="113" t="str">
        <f>IFERROR(VLOOKUP(G181,男子登録②!$P$2:$V$101,4,FALSE),"0")</f>
        <v>0</v>
      </c>
      <c r="I181" s="112">
        <f t="shared" si="9"/>
        <v>0</v>
      </c>
      <c r="J181" s="113" t="str">
        <f>IFERROR(VLOOKUP(G181,男子登録②!$P$2:$V$101,5,FALSE),"0")</f>
        <v>0</v>
      </c>
      <c r="K181" s="113" t="str">
        <f>IFERROR(VLOOKUP(G181,男子登録②!$P$2:$V$101,7,FALSE),"0")</f>
        <v>0</v>
      </c>
      <c r="L181" s="112">
        <v>1</v>
      </c>
      <c r="M181" s="112" t="str">
        <f>IFERROR(VLOOKUP(G181,男子登録②!$P$2:$V$101,3,FALSE),"0")</f>
        <v>0</v>
      </c>
      <c r="N181" s="112" t="str">
        <f>IFERROR(VLOOKUP(G181,男子登録②!$P$2:$V$101,6,FALSE),"0")</f>
        <v>0</v>
      </c>
      <c r="O181" s="210"/>
      <c r="P181" s="114" t="s">
        <v>266</v>
      </c>
      <c r="Q181" s="210"/>
      <c r="R181" s="112" t="str">
        <f>IFERROR(VLOOKUP(A181,種目!$C$2:$D$29,2,FALSE),"0")</f>
        <v>0</v>
      </c>
      <c r="S181" s="112">
        <f>入力シート③!F82</f>
        <v>0</v>
      </c>
      <c r="T181" s="114">
        <v>0</v>
      </c>
      <c r="U181" s="114">
        <v>2</v>
      </c>
      <c r="V181" s="112">
        <f>入力シート③!$B$1</f>
        <v>0</v>
      </c>
    </row>
    <row r="182" spans="1:22" s="112" customFormat="1" ht="12.95" customHeight="1">
      <c r="A182" s="112">
        <f>入力シート③!E83</f>
        <v>0</v>
      </c>
      <c r="B182" s="112" t="str">
        <f t="shared" si="8"/>
        <v>0</v>
      </c>
      <c r="C182" s="112" t="str">
        <f>IFERROR(VLOOKUP(入力シート③!$B$1,所属!$B$2:$C$56,2,FALSE),"0")</f>
        <v>0</v>
      </c>
      <c r="D182" s="210"/>
      <c r="E182" s="210"/>
      <c r="F182" s="112" t="str">
        <f>入力シート③!$A83</f>
        <v/>
      </c>
      <c r="G182" s="112">
        <f>入力シート③!B83</f>
        <v>0</v>
      </c>
      <c r="H182" s="113" t="str">
        <f>IFERROR(VLOOKUP(G182,男子登録②!$P$2:$V$101,4,FALSE),"0")</f>
        <v>0</v>
      </c>
      <c r="I182" s="112">
        <f t="shared" si="9"/>
        <v>0</v>
      </c>
      <c r="J182" s="113" t="str">
        <f>IFERROR(VLOOKUP(G182,男子登録②!$P$2:$V$101,5,FALSE),"0")</f>
        <v>0</v>
      </c>
      <c r="K182" s="113" t="str">
        <f>IFERROR(VLOOKUP(G182,男子登録②!$P$2:$V$101,7,FALSE),"0")</f>
        <v>0</v>
      </c>
      <c r="L182" s="112">
        <v>1</v>
      </c>
      <c r="M182" s="112" t="str">
        <f>IFERROR(VLOOKUP(G182,男子登録②!$P$2:$V$101,3,FALSE),"0")</f>
        <v>0</v>
      </c>
      <c r="N182" s="112" t="str">
        <f>IFERROR(VLOOKUP(G182,男子登録②!$P$2:$V$101,6,FALSE),"0")</f>
        <v>0</v>
      </c>
      <c r="O182" s="210"/>
      <c r="P182" s="114" t="s">
        <v>266</v>
      </c>
      <c r="Q182" s="210"/>
      <c r="R182" s="112" t="str">
        <f>IFERROR(VLOOKUP(A182,種目!$C$2:$D$29,2,FALSE),"0")</f>
        <v>0</v>
      </c>
      <c r="S182" s="112">
        <f>入力シート③!F83</f>
        <v>0</v>
      </c>
      <c r="T182" s="114">
        <v>0</v>
      </c>
      <c r="U182" s="114">
        <v>2</v>
      </c>
      <c r="V182" s="112">
        <f>入力シート③!$B$1</f>
        <v>0</v>
      </c>
    </row>
    <row r="183" spans="1:22" s="112" customFormat="1" ht="12.95" customHeight="1">
      <c r="A183" s="112">
        <f>入力シート③!E84</f>
        <v>0</v>
      </c>
      <c r="B183" s="112" t="str">
        <f t="shared" si="8"/>
        <v>0</v>
      </c>
      <c r="C183" s="112" t="str">
        <f>IFERROR(VLOOKUP(入力シート③!$B$1,所属!$B$2:$C$56,2,FALSE),"0")</f>
        <v>0</v>
      </c>
      <c r="D183" s="210"/>
      <c r="E183" s="210"/>
      <c r="F183" s="112" t="str">
        <f>入力シート③!$A84</f>
        <v/>
      </c>
      <c r="G183" s="112">
        <f>入力シート③!B84</f>
        <v>0</v>
      </c>
      <c r="H183" s="113" t="str">
        <f>IFERROR(VLOOKUP(G183,男子登録②!$P$2:$V$101,4,FALSE),"0")</f>
        <v>0</v>
      </c>
      <c r="I183" s="112">
        <f t="shared" si="9"/>
        <v>0</v>
      </c>
      <c r="J183" s="113" t="str">
        <f>IFERROR(VLOOKUP(G183,男子登録②!$P$2:$V$101,5,FALSE),"0")</f>
        <v>0</v>
      </c>
      <c r="K183" s="113" t="str">
        <f>IFERROR(VLOOKUP(G183,男子登録②!$P$2:$V$101,7,FALSE),"0")</f>
        <v>0</v>
      </c>
      <c r="L183" s="112">
        <v>1</v>
      </c>
      <c r="M183" s="112" t="str">
        <f>IFERROR(VLOOKUP(G183,男子登録②!$P$2:$V$101,3,FALSE),"0")</f>
        <v>0</v>
      </c>
      <c r="N183" s="112" t="str">
        <f>IFERROR(VLOOKUP(G183,男子登録②!$P$2:$V$101,6,FALSE),"0")</f>
        <v>0</v>
      </c>
      <c r="O183" s="210"/>
      <c r="P183" s="114" t="s">
        <v>266</v>
      </c>
      <c r="Q183" s="210"/>
      <c r="R183" s="112" t="str">
        <f>IFERROR(VLOOKUP(A183,種目!$C$2:$D$29,2,FALSE),"0")</f>
        <v>0</v>
      </c>
      <c r="S183" s="112">
        <f>入力シート③!F84</f>
        <v>0</v>
      </c>
      <c r="T183" s="114">
        <v>0</v>
      </c>
      <c r="U183" s="114">
        <v>2</v>
      </c>
      <c r="V183" s="112">
        <f>入力シート③!$B$1</f>
        <v>0</v>
      </c>
    </row>
    <row r="184" spans="1:22" s="112" customFormat="1" ht="12.95" customHeight="1">
      <c r="A184" s="112">
        <f>入力シート③!E85</f>
        <v>0</v>
      </c>
      <c r="B184" s="112" t="str">
        <f t="shared" si="8"/>
        <v>0</v>
      </c>
      <c r="C184" s="112" t="str">
        <f>IFERROR(VLOOKUP(入力シート③!$B$1,所属!$B$2:$C$56,2,FALSE),"0")</f>
        <v>0</v>
      </c>
      <c r="D184" s="210"/>
      <c r="E184" s="210"/>
      <c r="F184" s="112" t="str">
        <f>入力シート③!$A85</f>
        <v/>
      </c>
      <c r="G184" s="112">
        <f>入力シート③!B85</f>
        <v>0</v>
      </c>
      <c r="H184" s="113" t="str">
        <f>IFERROR(VLOOKUP(G184,男子登録②!$P$2:$V$101,4,FALSE),"0")</f>
        <v>0</v>
      </c>
      <c r="I184" s="112">
        <f t="shared" si="9"/>
        <v>0</v>
      </c>
      <c r="J184" s="113" t="str">
        <f>IFERROR(VLOOKUP(G184,男子登録②!$P$2:$V$101,5,FALSE),"0")</f>
        <v>0</v>
      </c>
      <c r="K184" s="113" t="str">
        <f>IFERROR(VLOOKUP(G184,男子登録②!$P$2:$V$101,7,FALSE),"0")</f>
        <v>0</v>
      </c>
      <c r="L184" s="112">
        <v>1</v>
      </c>
      <c r="M184" s="112" t="str">
        <f>IFERROR(VLOOKUP(G184,男子登録②!$P$2:$V$101,3,FALSE),"0")</f>
        <v>0</v>
      </c>
      <c r="N184" s="112" t="str">
        <f>IFERROR(VLOOKUP(G184,男子登録②!$P$2:$V$101,6,FALSE),"0")</f>
        <v>0</v>
      </c>
      <c r="O184" s="210"/>
      <c r="P184" s="114" t="s">
        <v>266</v>
      </c>
      <c r="Q184" s="210"/>
      <c r="R184" s="112" t="str">
        <f>IFERROR(VLOOKUP(A184,種目!$C$2:$D$29,2,FALSE),"0")</f>
        <v>0</v>
      </c>
      <c r="S184" s="112">
        <f>入力シート③!F85</f>
        <v>0</v>
      </c>
      <c r="T184" s="114">
        <v>0</v>
      </c>
      <c r="U184" s="114">
        <v>2</v>
      </c>
      <c r="V184" s="112">
        <f>入力シート③!$B$1</f>
        <v>0</v>
      </c>
    </row>
    <row r="185" spans="1:22" s="112" customFormat="1" ht="12.95" customHeight="1">
      <c r="A185" s="112">
        <f>入力シート③!E86</f>
        <v>0</v>
      </c>
      <c r="B185" s="112" t="str">
        <f t="shared" si="8"/>
        <v>0</v>
      </c>
      <c r="C185" s="112" t="str">
        <f>IFERROR(VLOOKUP(入力シート③!$B$1,所属!$B$2:$C$56,2,FALSE),"0")</f>
        <v>0</v>
      </c>
      <c r="D185" s="210"/>
      <c r="E185" s="210"/>
      <c r="F185" s="112" t="str">
        <f>入力シート③!$A86</f>
        <v/>
      </c>
      <c r="G185" s="112">
        <f>入力シート③!B86</f>
        <v>0</v>
      </c>
      <c r="H185" s="113" t="str">
        <f>IFERROR(VLOOKUP(G185,男子登録②!$P$2:$V$101,4,FALSE),"0")</f>
        <v>0</v>
      </c>
      <c r="I185" s="112">
        <f t="shared" si="9"/>
        <v>0</v>
      </c>
      <c r="J185" s="113" t="str">
        <f>IFERROR(VLOOKUP(G185,男子登録②!$P$2:$V$101,5,FALSE),"0")</f>
        <v>0</v>
      </c>
      <c r="K185" s="113" t="str">
        <f>IFERROR(VLOOKUP(G185,男子登録②!$P$2:$V$101,7,FALSE),"0")</f>
        <v>0</v>
      </c>
      <c r="L185" s="112">
        <v>1</v>
      </c>
      <c r="M185" s="112" t="str">
        <f>IFERROR(VLOOKUP(G185,男子登録②!$P$2:$V$101,3,FALSE),"0")</f>
        <v>0</v>
      </c>
      <c r="N185" s="112" t="str">
        <f>IFERROR(VLOOKUP(G185,男子登録②!$P$2:$V$101,6,FALSE),"0")</f>
        <v>0</v>
      </c>
      <c r="O185" s="210"/>
      <c r="P185" s="114" t="s">
        <v>266</v>
      </c>
      <c r="Q185" s="210"/>
      <c r="R185" s="112" t="str">
        <f>IFERROR(VLOOKUP(A185,種目!$C$2:$D$29,2,FALSE),"0")</f>
        <v>0</v>
      </c>
      <c r="S185" s="112">
        <f>入力シート③!F86</f>
        <v>0</v>
      </c>
      <c r="T185" s="114">
        <v>0</v>
      </c>
      <c r="U185" s="114">
        <v>2</v>
      </c>
      <c r="V185" s="112">
        <f>入力シート③!$B$1</f>
        <v>0</v>
      </c>
    </row>
    <row r="186" spans="1:22" s="112" customFormat="1" ht="12.95" customHeight="1">
      <c r="A186" s="112">
        <f>入力シート③!E87</f>
        <v>0</v>
      </c>
      <c r="B186" s="112" t="str">
        <f t="shared" si="8"/>
        <v>0</v>
      </c>
      <c r="C186" s="112" t="str">
        <f>IFERROR(VLOOKUP(入力シート③!$B$1,所属!$B$2:$C$56,2,FALSE),"0")</f>
        <v>0</v>
      </c>
      <c r="D186" s="210"/>
      <c r="E186" s="210"/>
      <c r="F186" s="112" t="str">
        <f>入力シート③!$A87</f>
        <v/>
      </c>
      <c r="G186" s="112">
        <f>入力シート③!B87</f>
        <v>0</v>
      </c>
      <c r="H186" s="113" t="str">
        <f>IFERROR(VLOOKUP(G186,男子登録②!$P$2:$V$101,4,FALSE),"0")</f>
        <v>0</v>
      </c>
      <c r="I186" s="112">
        <f t="shared" si="9"/>
        <v>0</v>
      </c>
      <c r="J186" s="113" t="str">
        <f>IFERROR(VLOOKUP(G186,男子登録②!$P$2:$V$101,5,FALSE),"0")</f>
        <v>0</v>
      </c>
      <c r="K186" s="113" t="str">
        <f>IFERROR(VLOOKUP(G186,男子登録②!$P$2:$V$101,7,FALSE),"0")</f>
        <v>0</v>
      </c>
      <c r="L186" s="112">
        <v>1</v>
      </c>
      <c r="M186" s="112" t="str">
        <f>IFERROR(VLOOKUP(G186,男子登録②!$P$2:$V$101,3,FALSE),"0")</f>
        <v>0</v>
      </c>
      <c r="N186" s="112" t="str">
        <f>IFERROR(VLOOKUP(G186,男子登録②!$P$2:$V$101,6,FALSE),"0")</f>
        <v>0</v>
      </c>
      <c r="O186" s="210"/>
      <c r="P186" s="114" t="s">
        <v>266</v>
      </c>
      <c r="Q186" s="210"/>
      <c r="R186" s="112" t="str">
        <f>IFERROR(VLOOKUP(A186,種目!$C$2:$D$29,2,FALSE),"0")</f>
        <v>0</v>
      </c>
      <c r="S186" s="112">
        <f>入力シート③!F87</f>
        <v>0</v>
      </c>
      <c r="T186" s="114">
        <v>0</v>
      </c>
      <c r="U186" s="114">
        <v>2</v>
      </c>
      <c r="V186" s="112">
        <f>入力シート③!$B$1</f>
        <v>0</v>
      </c>
    </row>
    <row r="187" spans="1:22" s="112" customFormat="1" ht="12.95" customHeight="1">
      <c r="A187" s="112">
        <f>入力シート③!E88</f>
        <v>0</v>
      </c>
      <c r="B187" s="112" t="str">
        <f t="shared" si="8"/>
        <v>0</v>
      </c>
      <c r="C187" s="112" t="str">
        <f>IFERROR(VLOOKUP(入力シート③!$B$1,所属!$B$2:$C$56,2,FALSE),"0")</f>
        <v>0</v>
      </c>
      <c r="D187" s="210"/>
      <c r="E187" s="210"/>
      <c r="F187" s="112" t="str">
        <f>入力シート③!$A88</f>
        <v/>
      </c>
      <c r="G187" s="112">
        <f>入力シート③!B88</f>
        <v>0</v>
      </c>
      <c r="H187" s="113" t="str">
        <f>IFERROR(VLOOKUP(G187,男子登録②!$P$2:$V$101,4,FALSE),"0")</f>
        <v>0</v>
      </c>
      <c r="I187" s="112">
        <f t="shared" si="9"/>
        <v>0</v>
      </c>
      <c r="J187" s="113" t="str">
        <f>IFERROR(VLOOKUP(G187,男子登録②!$P$2:$V$101,5,FALSE),"0")</f>
        <v>0</v>
      </c>
      <c r="K187" s="113" t="str">
        <f>IFERROR(VLOOKUP(G187,男子登録②!$P$2:$V$101,7,FALSE),"0")</f>
        <v>0</v>
      </c>
      <c r="L187" s="112">
        <v>1</v>
      </c>
      <c r="M187" s="112" t="str">
        <f>IFERROR(VLOOKUP(G187,男子登録②!$P$2:$V$101,3,FALSE),"0")</f>
        <v>0</v>
      </c>
      <c r="N187" s="112" t="str">
        <f>IFERROR(VLOOKUP(G187,男子登録②!$P$2:$V$101,6,FALSE),"0")</f>
        <v>0</v>
      </c>
      <c r="O187" s="210"/>
      <c r="P187" s="114" t="s">
        <v>266</v>
      </c>
      <c r="Q187" s="210"/>
      <c r="R187" s="112" t="str">
        <f>IFERROR(VLOOKUP(A187,種目!$C$2:$D$29,2,FALSE),"0")</f>
        <v>0</v>
      </c>
      <c r="S187" s="112">
        <f>入力シート③!F88</f>
        <v>0</v>
      </c>
      <c r="T187" s="114">
        <v>0</v>
      </c>
      <c r="U187" s="114">
        <v>2</v>
      </c>
      <c r="V187" s="112">
        <f>入力シート③!$B$1</f>
        <v>0</v>
      </c>
    </row>
    <row r="188" spans="1:22" s="112" customFormat="1" ht="12.95" customHeight="1">
      <c r="A188" s="112">
        <f>入力シート③!E89</f>
        <v>0</v>
      </c>
      <c r="B188" s="112" t="str">
        <f t="shared" si="8"/>
        <v>0</v>
      </c>
      <c r="C188" s="112" t="str">
        <f>IFERROR(VLOOKUP(入力シート③!$B$1,所属!$B$2:$C$56,2,FALSE),"0")</f>
        <v>0</v>
      </c>
      <c r="D188" s="210"/>
      <c r="E188" s="210"/>
      <c r="F188" s="112" t="str">
        <f>入力シート③!$A89</f>
        <v/>
      </c>
      <c r="G188" s="112">
        <f>入力シート③!B89</f>
        <v>0</v>
      </c>
      <c r="H188" s="113" t="str">
        <f>IFERROR(VLOOKUP(G188,男子登録②!$P$2:$V$101,4,FALSE),"0")</f>
        <v>0</v>
      </c>
      <c r="I188" s="112">
        <f t="shared" si="9"/>
        <v>0</v>
      </c>
      <c r="J188" s="113" t="str">
        <f>IFERROR(VLOOKUP(G188,男子登録②!$P$2:$V$101,5,FALSE),"0")</f>
        <v>0</v>
      </c>
      <c r="K188" s="113" t="str">
        <f>IFERROR(VLOOKUP(G188,男子登録②!$P$2:$V$101,7,FALSE),"0")</f>
        <v>0</v>
      </c>
      <c r="L188" s="112">
        <v>1</v>
      </c>
      <c r="M188" s="112" t="str">
        <f>IFERROR(VLOOKUP(G188,男子登録②!$P$2:$V$101,3,FALSE),"0")</f>
        <v>0</v>
      </c>
      <c r="N188" s="112" t="str">
        <f>IFERROR(VLOOKUP(G188,男子登録②!$P$2:$V$101,6,FALSE),"0")</f>
        <v>0</v>
      </c>
      <c r="O188" s="210"/>
      <c r="P188" s="114" t="s">
        <v>266</v>
      </c>
      <c r="Q188" s="210"/>
      <c r="R188" s="112" t="str">
        <f>IFERROR(VLOOKUP(A188,種目!$C$2:$D$29,2,FALSE),"0")</f>
        <v>0</v>
      </c>
      <c r="S188" s="112">
        <f>入力シート③!F89</f>
        <v>0</v>
      </c>
      <c r="T188" s="114">
        <v>0</v>
      </c>
      <c r="U188" s="114">
        <v>2</v>
      </c>
      <c r="V188" s="112">
        <f>入力シート③!$B$1</f>
        <v>0</v>
      </c>
    </row>
    <row r="189" spans="1:22" s="112" customFormat="1" ht="12.95" customHeight="1">
      <c r="A189" s="112">
        <f>入力シート③!E90</f>
        <v>0</v>
      </c>
      <c r="B189" s="112" t="str">
        <f t="shared" si="8"/>
        <v>0</v>
      </c>
      <c r="C189" s="112" t="str">
        <f>IFERROR(VLOOKUP(入力シート③!$B$1,所属!$B$2:$C$56,2,FALSE),"0")</f>
        <v>0</v>
      </c>
      <c r="D189" s="210"/>
      <c r="E189" s="210"/>
      <c r="F189" s="112" t="str">
        <f>入力シート③!$A90</f>
        <v/>
      </c>
      <c r="G189" s="112">
        <f>入力シート③!B90</f>
        <v>0</v>
      </c>
      <c r="H189" s="113" t="str">
        <f>IFERROR(VLOOKUP(G189,男子登録②!$P$2:$V$101,4,FALSE),"0")</f>
        <v>0</v>
      </c>
      <c r="I189" s="112">
        <f t="shared" si="9"/>
        <v>0</v>
      </c>
      <c r="J189" s="113" t="str">
        <f>IFERROR(VLOOKUP(G189,男子登録②!$P$2:$V$101,5,FALSE),"0")</f>
        <v>0</v>
      </c>
      <c r="K189" s="113" t="str">
        <f>IFERROR(VLOOKUP(G189,男子登録②!$P$2:$V$101,7,FALSE),"0")</f>
        <v>0</v>
      </c>
      <c r="L189" s="112">
        <v>1</v>
      </c>
      <c r="M189" s="112" t="str">
        <f>IFERROR(VLOOKUP(G189,男子登録②!$P$2:$V$101,3,FALSE),"0")</f>
        <v>0</v>
      </c>
      <c r="N189" s="112" t="str">
        <f>IFERROR(VLOOKUP(G189,男子登録②!$P$2:$V$101,6,FALSE),"0")</f>
        <v>0</v>
      </c>
      <c r="O189" s="210"/>
      <c r="P189" s="114" t="s">
        <v>266</v>
      </c>
      <c r="Q189" s="210"/>
      <c r="R189" s="112" t="str">
        <f>IFERROR(VLOOKUP(A189,種目!$C$2:$D$29,2,FALSE),"0")</f>
        <v>0</v>
      </c>
      <c r="S189" s="112">
        <f>入力シート③!F90</f>
        <v>0</v>
      </c>
      <c r="T189" s="114">
        <v>0</v>
      </c>
      <c r="U189" s="114">
        <v>2</v>
      </c>
      <c r="V189" s="112">
        <f>入力シート③!$B$1</f>
        <v>0</v>
      </c>
    </row>
    <row r="190" spans="1:22" s="112" customFormat="1" ht="12.95" customHeight="1">
      <c r="A190" s="112">
        <f>入力シート③!E91</f>
        <v>0</v>
      </c>
      <c r="B190" s="112" t="str">
        <f t="shared" si="8"/>
        <v>0</v>
      </c>
      <c r="C190" s="112" t="str">
        <f>IFERROR(VLOOKUP(入力シート③!$B$1,所属!$B$2:$C$56,2,FALSE),"0")</f>
        <v>0</v>
      </c>
      <c r="D190" s="210"/>
      <c r="E190" s="210"/>
      <c r="F190" s="112" t="str">
        <f>入力シート③!$A91</f>
        <v/>
      </c>
      <c r="G190" s="112">
        <f>入力シート③!B91</f>
        <v>0</v>
      </c>
      <c r="H190" s="113" t="str">
        <f>IFERROR(VLOOKUP(G190,男子登録②!$P$2:$V$101,4,FALSE),"0")</f>
        <v>0</v>
      </c>
      <c r="I190" s="112">
        <f t="shared" si="9"/>
        <v>0</v>
      </c>
      <c r="J190" s="113" t="str">
        <f>IFERROR(VLOOKUP(G190,男子登録②!$P$2:$V$101,5,FALSE),"0")</f>
        <v>0</v>
      </c>
      <c r="K190" s="113" t="str">
        <f>IFERROR(VLOOKUP(G190,男子登録②!$P$2:$V$101,7,FALSE),"0")</f>
        <v>0</v>
      </c>
      <c r="L190" s="112">
        <v>1</v>
      </c>
      <c r="M190" s="112" t="str">
        <f>IFERROR(VLOOKUP(G190,男子登録②!$P$2:$V$101,3,FALSE),"0")</f>
        <v>0</v>
      </c>
      <c r="N190" s="112" t="str">
        <f>IFERROR(VLOOKUP(G190,男子登録②!$P$2:$V$101,6,FALSE),"0")</f>
        <v>0</v>
      </c>
      <c r="O190" s="210"/>
      <c r="P190" s="114" t="s">
        <v>266</v>
      </c>
      <c r="Q190" s="210"/>
      <c r="R190" s="112" t="str">
        <f>IFERROR(VLOOKUP(A190,種目!$C$2:$D$29,2,FALSE),"0")</f>
        <v>0</v>
      </c>
      <c r="S190" s="112">
        <f>入力シート③!F91</f>
        <v>0</v>
      </c>
      <c r="T190" s="114">
        <v>0</v>
      </c>
      <c r="U190" s="114">
        <v>2</v>
      </c>
      <c r="V190" s="112">
        <f>入力シート③!$B$1</f>
        <v>0</v>
      </c>
    </row>
    <row r="191" spans="1:22" s="112" customFormat="1" ht="12.95" customHeight="1">
      <c r="A191" s="112">
        <f>入力シート③!E92</f>
        <v>0</v>
      </c>
      <c r="B191" s="112" t="str">
        <f t="shared" si="8"/>
        <v>0</v>
      </c>
      <c r="C191" s="112" t="str">
        <f>IFERROR(VLOOKUP(入力シート③!$B$1,所属!$B$2:$C$56,2,FALSE),"0")</f>
        <v>0</v>
      </c>
      <c r="D191" s="210"/>
      <c r="E191" s="210"/>
      <c r="F191" s="112" t="str">
        <f>入力シート③!$A92</f>
        <v/>
      </c>
      <c r="G191" s="112">
        <f>入力シート③!B92</f>
        <v>0</v>
      </c>
      <c r="H191" s="113" t="str">
        <f>IFERROR(VLOOKUP(G191,男子登録②!$P$2:$V$101,4,FALSE),"0")</f>
        <v>0</v>
      </c>
      <c r="I191" s="112">
        <f t="shared" si="9"/>
        <v>0</v>
      </c>
      <c r="J191" s="113" t="str">
        <f>IFERROR(VLOOKUP(G191,男子登録②!$P$2:$V$101,5,FALSE),"0")</f>
        <v>0</v>
      </c>
      <c r="K191" s="113" t="str">
        <f>IFERROR(VLOOKUP(G191,男子登録②!$P$2:$V$101,7,FALSE),"0")</f>
        <v>0</v>
      </c>
      <c r="L191" s="112">
        <v>1</v>
      </c>
      <c r="M191" s="112" t="str">
        <f>IFERROR(VLOOKUP(G191,男子登録②!$P$2:$V$101,3,FALSE),"0")</f>
        <v>0</v>
      </c>
      <c r="N191" s="112" t="str">
        <f>IFERROR(VLOOKUP(G191,男子登録②!$P$2:$V$101,6,FALSE),"0")</f>
        <v>0</v>
      </c>
      <c r="O191" s="210"/>
      <c r="P191" s="114" t="s">
        <v>266</v>
      </c>
      <c r="Q191" s="210"/>
      <c r="R191" s="112" t="str">
        <f>IFERROR(VLOOKUP(A191,種目!$C$2:$D$29,2,FALSE),"0")</f>
        <v>0</v>
      </c>
      <c r="S191" s="112">
        <f>入力シート③!F92</f>
        <v>0</v>
      </c>
      <c r="T191" s="114">
        <v>0</v>
      </c>
      <c r="U191" s="114">
        <v>2</v>
      </c>
      <c r="V191" s="112">
        <f>入力シート③!$B$1</f>
        <v>0</v>
      </c>
    </row>
    <row r="192" spans="1:22" s="112" customFormat="1" ht="12.95" customHeight="1">
      <c r="A192" s="112">
        <f>入力シート③!E93</f>
        <v>0</v>
      </c>
      <c r="B192" s="112" t="str">
        <f t="shared" si="8"/>
        <v>0</v>
      </c>
      <c r="C192" s="112" t="str">
        <f>IFERROR(VLOOKUP(入力シート③!$B$1,所属!$B$2:$C$56,2,FALSE),"0")</f>
        <v>0</v>
      </c>
      <c r="D192" s="210"/>
      <c r="E192" s="210"/>
      <c r="F192" s="112" t="str">
        <f>入力シート③!$A93</f>
        <v/>
      </c>
      <c r="G192" s="112">
        <f>入力シート③!B93</f>
        <v>0</v>
      </c>
      <c r="H192" s="113" t="str">
        <f>IFERROR(VLOOKUP(G192,男子登録②!$P$2:$V$101,4,FALSE),"0")</f>
        <v>0</v>
      </c>
      <c r="I192" s="112">
        <f t="shared" si="9"/>
        <v>0</v>
      </c>
      <c r="J192" s="113" t="str">
        <f>IFERROR(VLOOKUP(G192,男子登録②!$P$2:$V$101,5,FALSE),"0")</f>
        <v>0</v>
      </c>
      <c r="K192" s="113" t="str">
        <f>IFERROR(VLOOKUP(G192,男子登録②!$P$2:$V$101,7,FALSE),"0")</f>
        <v>0</v>
      </c>
      <c r="L192" s="112">
        <v>1</v>
      </c>
      <c r="M192" s="112" t="str">
        <f>IFERROR(VLOOKUP(G192,男子登録②!$P$2:$V$101,3,FALSE),"0")</f>
        <v>0</v>
      </c>
      <c r="N192" s="112" t="str">
        <f>IFERROR(VLOOKUP(G192,男子登録②!$P$2:$V$101,6,FALSE),"0")</f>
        <v>0</v>
      </c>
      <c r="O192" s="210"/>
      <c r="P192" s="114" t="s">
        <v>266</v>
      </c>
      <c r="Q192" s="210"/>
      <c r="R192" s="112" t="str">
        <f>IFERROR(VLOOKUP(A192,種目!$C$2:$D$29,2,FALSE),"0")</f>
        <v>0</v>
      </c>
      <c r="S192" s="112">
        <f>入力シート③!F93</f>
        <v>0</v>
      </c>
      <c r="T192" s="114">
        <v>0</v>
      </c>
      <c r="U192" s="114">
        <v>2</v>
      </c>
      <c r="V192" s="112">
        <f>入力シート③!$B$1</f>
        <v>0</v>
      </c>
    </row>
    <row r="193" spans="1:22" s="112" customFormat="1" ht="12.95" customHeight="1">
      <c r="A193" s="112">
        <f>入力シート③!E94</f>
        <v>0</v>
      </c>
      <c r="B193" s="112" t="str">
        <f t="shared" si="8"/>
        <v>0</v>
      </c>
      <c r="C193" s="112" t="str">
        <f>IFERROR(VLOOKUP(入力シート③!$B$1,所属!$B$2:$C$56,2,FALSE),"0")</f>
        <v>0</v>
      </c>
      <c r="D193" s="210"/>
      <c r="E193" s="210"/>
      <c r="F193" s="112" t="str">
        <f>入力シート③!$A94</f>
        <v/>
      </c>
      <c r="G193" s="112">
        <f>入力シート③!B94</f>
        <v>0</v>
      </c>
      <c r="H193" s="113" t="str">
        <f>IFERROR(VLOOKUP(G193,男子登録②!$P$2:$V$101,4,FALSE),"0")</f>
        <v>0</v>
      </c>
      <c r="I193" s="112">
        <f t="shared" si="9"/>
        <v>0</v>
      </c>
      <c r="J193" s="113" t="str">
        <f>IFERROR(VLOOKUP(G193,男子登録②!$P$2:$V$101,5,FALSE),"0")</f>
        <v>0</v>
      </c>
      <c r="K193" s="113" t="str">
        <f>IFERROR(VLOOKUP(G193,男子登録②!$P$2:$V$101,7,FALSE),"0")</f>
        <v>0</v>
      </c>
      <c r="L193" s="112">
        <v>1</v>
      </c>
      <c r="M193" s="112" t="str">
        <f>IFERROR(VLOOKUP(G193,男子登録②!$P$2:$V$101,3,FALSE),"0")</f>
        <v>0</v>
      </c>
      <c r="N193" s="112" t="str">
        <f>IFERROR(VLOOKUP(G193,男子登録②!$P$2:$V$101,6,FALSE),"0")</f>
        <v>0</v>
      </c>
      <c r="O193" s="210"/>
      <c r="P193" s="114" t="s">
        <v>266</v>
      </c>
      <c r="Q193" s="210"/>
      <c r="R193" s="112" t="str">
        <f>IFERROR(VLOOKUP(A193,種目!$C$2:$D$29,2,FALSE),"0")</f>
        <v>0</v>
      </c>
      <c r="S193" s="112">
        <f>入力シート③!F94</f>
        <v>0</v>
      </c>
      <c r="T193" s="114">
        <v>0</v>
      </c>
      <c r="U193" s="114">
        <v>2</v>
      </c>
      <c r="V193" s="112">
        <f>入力シート③!$B$1</f>
        <v>0</v>
      </c>
    </row>
    <row r="194" spans="1:22" s="112" customFormat="1" ht="12.95" customHeight="1">
      <c r="A194" s="112">
        <f>入力シート③!E95</f>
        <v>0</v>
      </c>
      <c r="B194" s="112" t="str">
        <f t="shared" si="8"/>
        <v>0</v>
      </c>
      <c r="C194" s="112" t="str">
        <f>IFERROR(VLOOKUP(入力シート③!$B$1,所属!$B$2:$C$56,2,FALSE),"0")</f>
        <v>0</v>
      </c>
      <c r="D194" s="210"/>
      <c r="E194" s="210"/>
      <c r="F194" s="112" t="str">
        <f>入力シート③!$A95</f>
        <v/>
      </c>
      <c r="G194" s="112">
        <f>入力シート③!B95</f>
        <v>0</v>
      </c>
      <c r="H194" s="113" t="str">
        <f>IFERROR(VLOOKUP(G194,男子登録②!$P$2:$V$101,4,FALSE),"0")</f>
        <v>0</v>
      </c>
      <c r="I194" s="112">
        <f t="shared" si="9"/>
        <v>0</v>
      </c>
      <c r="J194" s="113" t="str">
        <f>IFERROR(VLOOKUP(G194,男子登録②!$P$2:$V$101,5,FALSE),"0")</f>
        <v>0</v>
      </c>
      <c r="K194" s="113" t="str">
        <f>IFERROR(VLOOKUP(G194,男子登録②!$P$2:$V$101,7,FALSE),"0")</f>
        <v>0</v>
      </c>
      <c r="L194" s="112">
        <v>1</v>
      </c>
      <c r="M194" s="112" t="str">
        <f>IFERROR(VLOOKUP(G194,男子登録②!$P$2:$V$101,3,FALSE),"0")</f>
        <v>0</v>
      </c>
      <c r="N194" s="112" t="str">
        <f>IFERROR(VLOOKUP(G194,男子登録②!$P$2:$V$101,6,FALSE),"0")</f>
        <v>0</v>
      </c>
      <c r="O194" s="210"/>
      <c r="P194" s="114" t="s">
        <v>266</v>
      </c>
      <c r="Q194" s="210"/>
      <c r="R194" s="112" t="str">
        <f>IFERROR(VLOOKUP(A194,種目!$C$2:$D$29,2,FALSE),"0")</f>
        <v>0</v>
      </c>
      <c r="S194" s="112">
        <f>入力シート③!F95</f>
        <v>0</v>
      </c>
      <c r="T194" s="114">
        <v>0</v>
      </c>
      <c r="U194" s="114">
        <v>2</v>
      </c>
      <c r="V194" s="112">
        <f>入力シート③!$B$1</f>
        <v>0</v>
      </c>
    </row>
    <row r="195" spans="1:22" s="112" customFormat="1" ht="12.95" customHeight="1">
      <c r="A195" s="112">
        <f>入力シート③!E96</f>
        <v>0</v>
      </c>
      <c r="B195" s="112" t="str">
        <f t="shared" si="8"/>
        <v>0</v>
      </c>
      <c r="C195" s="112" t="str">
        <f>IFERROR(VLOOKUP(入力シート③!$B$1,所属!$B$2:$C$56,2,FALSE),"0")</f>
        <v>0</v>
      </c>
      <c r="D195" s="210"/>
      <c r="E195" s="210"/>
      <c r="F195" s="112" t="str">
        <f>入力シート③!$A96</f>
        <v/>
      </c>
      <c r="G195" s="112">
        <f>入力シート③!B96</f>
        <v>0</v>
      </c>
      <c r="H195" s="113" t="str">
        <f>IFERROR(VLOOKUP(G195,男子登録②!$P$2:$V$101,4,FALSE),"0")</f>
        <v>0</v>
      </c>
      <c r="I195" s="112">
        <f t="shared" si="9"/>
        <v>0</v>
      </c>
      <c r="J195" s="113" t="str">
        <f>IFERROR(VLOOKUP(G195,男子登録②!$P$2:$V$101,5,FALSE),"0")</f>
        <v>0</v>
      </c>
      <c r="K195" s="113" t="str">
        <f>IFERROR(VLOOKUP(G195,男子登録②!$P$2:$V$101,7,FALSE),"0")</f>
        <v>0</v>
      </c>
      <c r="L195" s="112">
        <v>1</v>
      </c>
      <c r="M195" s="112" t="str">
        <f>IFERROR(VLOOKUP(G195,男子登録②!$P$2:$V$101,3,FALSE),"0")</f>
        <v>0</v>
      </c>
      <c r="N195" s="112" t="str">
        <f>IFERROR(VLOOKUP(G195,男子登録②!$P$2:$V$101,6,FALSE),"0")</f>
        <v>0</v>
      </c>
      <c r="O195" s="210"/>
      <c r="P195" s="114" t="s">
        <v>266</v>
      </c>
      <c r="Q195" s="210"/>
      <c r="R195" s="112" t="str">
        <f>IFERROR(VLOOKUP(A195,種目!$C$2:$D$29,2,FALSE),"0")</f>
        <v>0</v>
      </c>
      <c r="S195" s="112">
        <f>入力シート③!F96</f>
        <v>0</v>
      </c>
      <c r="T195" s="114">
        <v>0</v>
      </c>
      <c r="U195" s="114">
        <v>2</v>
      </c>
      <c r="V195" s="112">
        <f>入力シート③!$B$1</f>
        <v>0</v>
      </c>
    </row>
    <row r="196" spans="1:22" s="112" customFormat="1" ht="12.95" customHeight="1">
      <c r="A196" s="112">
        <f>入力シート③!E97</f>
        <v>0</v>
      </c>
      <c r="B196" s="112" t="str">
        <f t="shared" si="8"/>
        <v>0</v>
      </c>
      <c r="C196" s="112" t="str">
        <f>IFERROR(VLOOKUP(入力シート③!$B$1,所属!$B$2:$C$56,2,FALSE),"0")</f>
        <v>0</v>
      </c>
      <c r="D196" s="210"/>
      <c r="E196" s="210"/>
      <c r="F196" s="112" t="str">
        <f>入力シート③!$A97</f>
        <v/>
      </c>
      <c r="G196" s="112">
        <f>入力シート③!B97</f>
        <v>0</v>
      </c>
      <c r="H196" s="113" t="str">
        <f>IFERROR(VLOOKUP(G196,男子登録②!$P$2:$V$101,4,FALSE),"0")</f>
        <v>0</v>
      </c>
      <c r="I196" s="112">
        <f t="shared" si="9"/>
        <v>0</v>
      </c>
      <c r="J196" s="113" t="str">
        <f>IFERROR(VLOOKUP(G196,男子登録②!$P$2:$V$101,5,FALSE),"0")</f>
        <v>0</v>
      </c>
      <c r="K196" s="113" t="str">
        <f>IFERROR(VLOOKUP(G196,男子登録②!$P$2:$V$101,7,FALSE),"0")</f>
        <v>0</v>
      </c>
      <c r="L196" s="112">
        <v>1</v>
      </c>
      <c r="M196" s="112" t="str">
        <f>IFERROR(VLOOKUP(G196,男子登録②!$P$2:$V$101,3,FALSE),"0")</f>
        <v>0</v>
      </c>
      <c r="N196" s="112" t="str">
        <f>IFERROR(VLOOKUP(G196,男子登録②!$P$2:$V$101,6,FALSE),"0")</f>
        <v>0</v>
      </c>
      <c r="O196" s="210"/>
      <c r="P196" s="114" t="s">
        <v>266</v>
      </c>
      <c r="Q196" s="210"/>
      <c r="R196" s="112" t="str">
        <f>IFERROR(VLOOKUP(A196,種目!$C$2:$D$29,2,FALSE),"0")</f>
        <v>0</v>
      </c>
      <c r="S196" s="112">
        <f>入力シート③!F97</f>
        <v>0</v>
      </c>
      <c r="T196" s="114">
        <v>0</v>
      </c>
      <c r="U196" s="114">
        <v>2</v>
      </c>
      <c r="V196" s="112">
        <f>入力シート③!$B$1</f>
        <v>0</v>
      </c>
    </row>
    <row r="197" spans="1:22" s="112" customFormat="1" ht="12.95" customHeight="1">
      <c r="A197" s="112">
        <f>入力シート③!E98</f>
        <v>0</v>
      </c>
      <c r="B197" s="112" t="str">
        <f t="shared" ref="B197:B209" si="10">IFERROR(100000*L197+F197,"0")</f>
        <v>0</v>
      </c>
      <c r="C197" s="112" t="str">
        <f>IFERROR(VLOOKUP(入力シート③!$B$1,所属!$B$2:$C$56,2,FALSE),"0")</f>
        <v>0</v>
      </c>
      <c r="D197" s="210"/>
      <c r="E197" s="210"/>
      <c r="F197" s="112" t="str">
        <f>入力シート③!$A98</f>
        <v/>
      </c>
      <c r="G197" s="112">
        <f>入力シート③!B98</f>
        <v>0</v>
      </c>
      <c r="H197" s="113" t="str">
        <f>IFERROR(VLOOKUP(G197,男子登録②!$P$2:$V$101,4,FALSE),"0")</f>
        <v>0</v>
      </c>
      <c r="I197" s="112">
        <f t="shared" si="9"/>
        <v>0</v>
      </c>
      <c r="J197" s="113" t="str">
        <f>IFERROR(VLOOKUP(G197,男子登録②!$P$2:$V$101,5,FALSE),"0")</f>
        <v>0</v>
      </c>
      <c r="K197" s="113" t="str">
        <f>IFERROR(VLOOKUP(G197,男子登録②!$P$2:$V$101,7,FALSE),"0")</f>
        <v>0</v>
      </c>
      <c r="L197" s="112">
        <v>1</v>
      </c>
      <c r="M197" s="112" t="str">
        <f>IFERROR(VLOOKUP(G197,男子登録②!$P$2:$V$101,3,FALSE),"0")</f>
        <v>0</v>
      </c>
      <c r="N197" s="112" t="str">
        <f>IFERROR(VLOOKUP(G197,男子登録②!$P$2:$V$101,6,FALSE),"0")</f>
        <v>0</v>
      </c>
      <c r="O197" s="210"/>
      <c r="P197" s="114" t="s">
        <v>266</v>
      </c>
      <c r="Q197" s="210"/>
      <c r="R197" s="112" t="str">
        <f>IFERROR(VLOOKUP(A197,種目!$C$2:$D$29,2,FALSE),"0")</f>
        <v>0</v>
      </c>
      <c r="S197" s="112">
        <f>入力シート③!F98</f>
        <v>0</v>
      </c>
      <c r="T197" s="114">
        <v>0</v>
      </c>
      <c r="U197" s="114">
        <v>2</v>
      </c>
      <c r="V197" s="112">
        <f>入力シート③!$B$1</f>
        <v>0</v>
      </c>
    </row>
    <row r="198" spans="1:22" s="112" customFormat="1" ht="12.95" customHeight="1">
      <c r="A198" s="112">
        <f>入力シート③!E99</f>
        <v>0</v>
      </c>
      <c r="B198" s="112" t="str">
        <f t="shared" si="10"/>
        <v>0</v>
      </c>
      <c r="C198" s="112" t="str">
        <f>IFERROR(VLOOKUP(入力シート③!$B$1,所属!$B$2:$C$56,2,FALSE),"0")</f>
        <v>0</v>
      </c>
      <c r="D198" s="210"/>
      <c r="E198" s="210"/>
      <c r="F198" s="112" t="str">
        <f>入力シート③!$A99</f>
        <v/>
      </c>
      <c r="G198" s="112">
        <f>入力シート③!B99</f>
        <v>0</v>
      </c>
      <c r="H198" s="113" t="str">
        <f>IFERROR(VLOOKUP(G198,男子登録②!$P$2:$V$101,4,FALSE),"0")</f>
        <v>0</v>
      </c>
      <c r="I198" s="112">
        <f t="shared" si="9"/>
        <v>0</v>
      </c>
      <c r="J198" s="113" t="str">
        <f>IFERROR(VLOOKUP(G198,男子登録②!$P$2:$V$101,5,FALSE),"0")</f>
        <v>0</v>
      </c>
      <c r="K198" s="113" t="str">
        <f>IFERROR(VLOOKUP(G198,男子登録②!$P$2:$V$101,7,FALSE),"0")</f>
        <v>0</v>
      </c>
      <c r="L198" s="112">
        <v>1</v>
      </c>
      <c r="M198" s="112" t="str">
        <f>IFERROR(VLOOKUP(G198,男子登録②!$P$2:$V$101,3,FALSE),"0")</f>
        <v>0</v>
      </c>
      <c r="N198" s="112" t="str">
        <f>IFERROR(VLOOKUP(G198,男子登録②!$P$2:$V$101,6,FALSE),"0")</f>
        <v>0</v>
      </c>
      <c r="O198" s="210"/>
      <c r="P198" s="114" t="s">
        <v>266</v>
      </c>
      <c r="Q198" s="210"/>
      <c r="R198" s="112" t="str">
        <f>IFERROR(VLOOKUP(A198,種目!$C$2:$D$29,2,FALSE),"0")</f>
        <v>0</v>
      </c>
      <c r="S198" s="112">
        <f>入力シート③!F99</f>
        <v>0</v>
      </c>
      <c r="T198" s="114">
        <v>0</v>
      </c>
      <c r="U198" s="114">
        <v>2</v>
      </c>
      <c r="V198" s="112">
        <f>入力シート③!$B$1</f>
        <v>0</v>
      </c>
    </row>
    <row r="199" spans="1:22" s="112" customFormat="1" ht="12.95" customHeight="1">
      <c r="A199" s="112">
        <f>入力シート③!E100</f>
        <v>0</v>
      </c>
      <c r="B199" s="112" t="str">
        <f t="shared" si="10"/>
        <v>0</v>
      </c>
      <c r="C199" s="112" t="str">
        <f>IFERROR(VLOOKUP(入力シート③!$B$1,所属!$B$2:$C$56,2,FALSE),"0")</f>
        <v>0</v>
      </c>
      <c r="D199" s="210"/>
      <c r="E199" s="210"/>
      <c r="F199" s="112" t="str">
        <f>入力シート③!$A100</f>
        <v/>
      </c>
      <c r="G199" s="112">
        <f>入力シート③!B100</f>
        <v>0</v>
      </c>
      <c r="H199" s="113" t="str">
        <f>IFERROR(VLOOKUP(G199,男子登録②!$P$2:$V$101,4,FALSE),"0")</f>
        <v>0</v>
      </c>
      <c r="I199" s="112">
        <f t="shared" si="9"/>
        <v>0</v>
      </c>
      <c r="J199" s="113" t="str">
        <f>IFERROR(VLOOKUP(G199,男子登録②!$P$2:$V$101,5,FALSE),"0")</f>
        <v>0</v>
      </c>
      <c r="K199" s="113" t="str">
        <f>IFERROR(VLOOKUP(G199,男子登録②!$P$2:$V$101,7,FALSE),"0")</f>
        <v>0</v>
      </c>
      <c r="L199" s="112">
        <v>1</v>
      </c>
      <c r="M199" s="112" t="str">
        <f>IFERROR(VLOOKUP(G199,男子登録②!$P$2:$V$101,3,FALSE),"0")</f>
        <v>0</v>
      </c>
      <c r="N199" s="112" t="str">
        <f>IFERROR(VLOOKUP(G199,男子登録②!$P$2:$V$101,6,FALSE),"0")</f>
        <v>0</v>
      </c>
      <c r="O199" s="210"/>
      <c r="P199" s="114" t="s">
        <v>266</v>
      </c>
      <c r="Q199" s="210"/>
      <c r="R199" s="112" t="str">
        <f>IFERROR(VLOOKUP(A199,種目!$C$2:$D$29,2,FALSE),"0")</f>
        <v>0</v>
      </c>
      <c r="S199" s="112">
        <f>入力シート③!F100</f>
        <v>0</v>
      </c>
      <c r="T199" s="114">
        <v>0</v>
      </c>
      <c r="U199" s="114">
        <v>2</v>
      </c>
      <c r="V199" s="112">
        <f>入力シート③!$B$1</f>
        <v>0</v>
      </c>
    </row>
    <row r="200" spans="1:22" s="112" customFormat="1" ht="12.95" customHeight="1">
      <c r="A200" s="112">
        <f>入力シート③!E101</f>
        <v>0</v>
      </c>
      <c r="B200" s="112" t="str">
        <f t="shared" si="10"/>
        <v>0</v>
      </c>
      <c r="C200" s="112" t="str">
        <f>IFERROR(VLOOKUP(入力シート③!$B$1,所属!$B$2:$C$56,2,FALSE),"0")</f>
        <v>0</v>
      </c>
      <c r="D200" s="210"/>
      <c r="E200" s="210"/>
      <c r="F200" s="112" t="str">
        <f>入力シート③!$A101</f>
        <v/>
      </c>
      <c r="G200" s="112">
        <f>入力シート③!B101</f>
        <v>0</v>
      </c>
      <c r="H200" s="113" t="str">
        <f>IFERROR(VLOOKUP(G200,男子登録②!$P$2:$V$101,4,FALSE),"0")</f>
        <v>0</v>
      </c>
      <c r="I200" s="112">
        <f t="shared" si="9"/>
        <v>0</v>
      </c>
      <c r="J200" s="113" t="str">
        <f>IFERROR(VLOOKUP(G200,男子登録②!$P$2:$V$101,5,FALSE),"0")</f>
        <v>0</v>
      </c>
      <c r="K200" s="113" t="str">
        <f>IFERROR(VLOOKUP(G200,男子登録②!$P$2:$V$101,7,FALSE),"0")</f>
        <v>0</v>
      </c>
      <c r="L200" s="112">
        <v>1</v>
      </c>
      <c r="M200" s="112" t="str">
        <f>IFERROR(VLOOKUP(G200,男子登録②!$P$2:$V$101,3,FALSE),"0")</f>
        <v>0</v>
      </c>
      <c r="N200" s="112" t="str">
        <f>IFERROR(VLOOKUP(G200,男子登録②!$P$2:$V$101,6,FALSE),"0")</f>
        <v>0</v>
      </c>
      <c r="O200" s="210"/>
      <c r="P200" s="114" t="s">
        <v>266</v>
      </c>
      <c r="Q200" s="210"/>
      <c r="R200" s="112" t="str">
        <f>IFERROR(VLOOKUP(A200,種目!$C$2:$D$29,2,FALSE),"0")</f>
        <v>0</v>
      </c>
      <c r="S200" s="112">
        <f>入力シート③!F101</f>
        <v>0</v>
      </c>
      <c r="T200" s="114">
        <v>0</v>
      </c>
      <c r="U200" s="114">
        <v>2</v>
      </c>
      <c r="V200" s="112">
        <f>入力シート③!$B$1</f>
        <v>0</v>
      </c>
    </row>
    <row r="201" spans="1:22" s="112" customFormat="1" ht="12.95" customHeight="1">
      <c r="A201" s="112">
        <f>入力シート③!E102</f>
        <v>0</v>
      </c>
      <c r="B201" s="112" t="str">
        <f t="shared" si="10"/>
        <v>0</v>
      </c>
      <c r="C201" s="112" t="str">
        <f>IFERROR(VLOOKUP(入力シート③!$B$1,所属!$B$2:$C$56,2,FALSE),"0")</f>
        <v>0</v>
      </c>
      <c r="D201" s="210"/>
      <c r="E201" s="210"/>
      <c r="F201" s="112" t="str">
        <f>入力シート③!$A102</f>
        <v/>
      </c>
      <c r="G201" s="112">
        <f>入力シート③!B102</f>
        <v>0</v>
      </c>
      <c r="H201" s="113" t="str">
        <f>IFERROR(VLOOKUP(G201,男子登録②!$P$2:$V$101,4,FALSE),"0")</f>
        <v>0</v>
      </c>
      <c r="I201" s="112">
        <f t="shared" si="9"/>
        <v>0</v>
      </c>
      <c r="J201" s="113" t="str">
        <f>IFERROR(VLOOKUP(G201,男子登録②!$P$2:$V$101,5,FALSE),"0")</f>
        <v>0</v>
      </c>
      <c r="K201" s="113" t="str">
        <f>IFERROR(VLOOKUP(G201,男子登録②!$P$2:$V$101,7,FALSE),"0")</f>
        <v>0</v>
      </c>
      <c r="L201" s="112">
        <v>1</v>
      </c>
      <c r="M201" s="112" t="str">
        <f>IFERROR(VLOOKUP(G201,男子登録②!$P$2:$V$101,3,FALSE),"0")</f>
        <v>0</v>
      </c>
      <c r="N201" s="112" t="str">
        <f>IFERROR(VLOOKUP(G201,男子登録②!$P$2:$V$101,6,FALSE),"0")</f>
        <v>0</v>
      </c>
      <c r="O201" s="210"/>
      <c r="P201" s="114" t="s">
        <v>266</v>
      </c>
      <c r="Q201" s="210"/>
      <c r="R201" s="112" t="str">
        <f>IFERROR(VLOOKUP(A201,種目!$C$2:$D$29,2,FALSE),"0")</f>
        <v>0</v>
      </c>
      <c r="S201" s="112">
        <f>入力シート③!F102</f>
        <v>0</v>
      </c>
      <c r="T201" s="114">
        <v>0</v>
      </c>
      <c r="U201" s="114">
        <v>2</v>
      </c>
      <c r="V201" s="112">
        <f>入力シート③!$B$1</f>
        <v>0</v>
      </c>
    </row>
    <row r="202" spans="1:22" s="112" customFormat="1" ht="12.95" customHeight="1">
      <c r="A202" s="112">
        <f>入力シート③!E103</f>
        <v>0</v>
      </c>
      <c r="B202" s="112" t="str">
        <f t="shared" si="10"/>
        <v>0</v>
      </c>
      <c r="C202" s="112" t="str">
        <f>IFERROR(VLOOKUP(入力シート③!$B$1,所属!$B$2:$C$56,2,FALSE),"0")</f>
        <v>0</v>
      </c>
      <c r="D202" s="210"/>
      <c r="E202" s="210"/>
      <c r="F202" s="112" t="str">
        <f>入力シート③!$A103</f>
        <v/>
      </c>
      <c r="G202" s="112">
        <f>入力シート③!B103</f>
        <v>0</v>
      </c>
      <c r="H202" s="113" t="str">
        <f>IFERROR(VLOOKUP(G202,男子登録②!$P$2:$V$101,4,FALSE),"0")</f>
        <v>0</v>
      </c>
      <c r="I202" s="112">
        <f t="shared" si="9"/>
        <v>0</v>
      </c>
      <c r="J202" s="113" t="str">
        <f>IFERROR(VLOOKUP(G202,男子登録②!$P$2:$V$101,5,FALSE),"0")</f>
        <v>0</v>
      </c>
      <c r="K202" s="113" t="str">
        <f>IFERROR(VLOOKUP(G202,男子登録②!$P$2:$V$101,7,FALSE),"0")</f>
        <v>0</v>
      </c>
      <c r="L202" s="112">
        <v>1</v>
      </c>
      <c r="M202" s="112" t="str">
        <f>IFERROR(VLOOKUP(G202,男子登録②!$P$2:$V$101,3,FALSE),"0")</f>
        <v>0</v>
      </c>
      <c r="N202" s="112" t="str">
        <f>IFERROR(VLOOKUP(G202,男子登録②!$P$2:$V$101,6,FALSE),"0")</f>
        <v>0</v>
      </c>
      <c r="O202" s="210"/>
      <c r="P202" s="114" t="s">
        <v>266</v>
      </c>
      <c r="Q202" s="210"/>
      <c r="R202" s="112" t="str">
        <f>IFERROR(VLOOKUP(A202,種目!$C$2:$D$29,2,FALSE),"0")</f>
        <v>0</v>
      </c>
      <c r="S202" s="112">
        <f>入力シート③!F103</f>
        <v>0</v>
      </c>
      <c r="T202" s="114">
        <v>0</v>
      </c>
      <c r="U202" s="114">
        <v>2</v>
      </c>
      <c r="V202" s="112">
        <f>入力シート③!$B$1</f>
        <v>0</v>
      </c>
    </row>
    <row r="203" spans="1:22" s="112" customFormat="1" ht="12.95" customHeight="1">
      <c r="A203" s="112">
        <f>入力シート③!E104</f>
        <v>0</v>
      </c>
      <c r="B203" s="112" t="str">
        <f t="shared" si="10"/>
        <v>0</v>
      </c>
      <c r="C203" s="112" t="str">
        <f>IFERROR(VLOOKUP(入力シート③!$B$1,所属!$B$2:$C$56,2,FALSE),"0")</f>
        <v>0</v>
      </c>
      <c r="D203" s="210"/>
      <c r="E203" s="210"/>
      <c r="F203" s="112" t="str">
        <f>入力シート③!$A104</f>
        <v/>
      </c>
      <c r="G203" s="112">
        <f>入力シート③!B104</f>
        <v>0</v>
      </c>
      <c r="H203" s="113" t="str">
        <f>IFERROR(VLOOKUP(G203,男子登録②!$P$2:$V$101,4,FALSE),"0")</f>
        <v>0</v>
      </c>
      <c r="I203" s="112">
        <f t="shared" si="9"/>
        <v>0</v>
      </c>
      <c r="J203" s="113" t="str">
        <f>IFERROR(VLOOKUP(G203,男子登録②!$P$2:$V$101,5,FALSE),"0")</f>
        <v>0</v>
      </c>
      <c r="K203" s="113" t="str">
        <f>IFERROR(VLOOKUP(G203,男子登録②!$P$2:$V$101,7,FALSE),"0")</f>
        <v>0</v>
      </c>
      <c r="L203" s="112">
        <v>1</v>
      </c>
      <c r="M203" s="112" t="str">
        <f>IFERROR(VLOOKUP(G203,男子登録②!$P$2:$V$101,3,FALSE),"0")</f>
        <v>0</v>
      </c>
      <c r="N203" s="112" t="str">
        <f>IFERROR(VLOOKUP(G203,男子登録②!$P$2:$V$101,6,FALSE),"0")</f>
        <v>0</v>
      </c>
      <c r="O203" s="210"/>
      <c r="P203" s="114" t="s">
        <v>266</v>
      </c>
      <c r="Q203" s="210"/>
      <c r="R203" s="112" t="str">
        <f>IFERROR(VLOOKUP(A203,種目!$C$2:$D$29,2,FALSE),"0")</f>
        <v>0</v>
      </c>
      <c r="S203" s="112">
        <f>入力シート③!F104</f>
        <v>0</v>
      </c>
      <c r="T203" s="114">
        <v>0</v>
      </c>
      <c r="U203" s="114">
        <v>2</v>
      </c>
      <c r="V203" s="112">
        <f>入力シート③!$B$1</f>
        <v>0</v>
      </c>
    </row>
    <row r="204" spans="1:22" s="112" customFormat="1" ht="12.95" customHeight="1">
      <c r="A204" s="112">
        <f>入力シート③!E105</f>
        <v>0</v>
      </c>
      <c r="B204" s="112" t="str">
        <f t="shared" si="10"/>
        <v>0</v>
      </c>
      <c r="C204" s="112" t="str">
        <f>IFERROR(VLOOKUP(入力シート③!$B$1,所属!$B$2:$C$56,2,FALSE),"0")</f>
        <v>0</v>
      </c>
      <c r="D204" s="210"/>
      <c r="E204" s="210"/>
      <c r="F204" s="112" t="str">
        <f>入力シート③!$A105</f>
        <v/>
      </c>
      <c r="G204" s="112">
        <f>入力シート③!B105</f>
        <v>0</v>
      </c>
      <c r="H204" s="113" t="str">
        <f>IFERROR(VLOOKUP(G204,男子登録②!$P$2:$V$101,4,FALSE),"0")</f>
        <v>0</v>
      </c>
      <c r="I204" s="112">
        <f t="shared" si="9"/>
        <v>0</v>
      </c>
      <c r="J204" s="113" t="str">
        <f>IFERROR(VLOOKUP(G204,男子登録②!$P$2:$V$101,5,FALSE),"0")</f>
        <v>0</v>
      </c>
      <c r="K204" s="113" t="str">
        <f>IFERROR(VLOOKUP(G204,男子登録②!$P$2:$V$101,7,FALSE),"0")</f>
        <v>0</v>
      </c>
      <c r="L204" s="112">
        <v>1</v>
      </c>
      <c r="M204" s="112" t="str">
        <f>IFERROR(VLOOKUP(G204,男子登録②!$P$2:$V$101,3,FALSE),"0")</f>
        <v>0</v>
      </c>
      <c r="N204" s="112" t="str">
        <f>IFERROR(VLOOKUP(G204,男子登録②!$P$2:$V$101,6,FALSE),"0")</f>
        <v>0</v>
      </c>
      <c r="O204" s="210"/>
      <c r="P204" s="114" t="s">
        <v>266</v>
      </c>
      <c r="Q204" s="210"/>
      <c r="R204" s="112" t="str">
        <f>IFERROR(VLOOKUP(A204,種目!$C$2:$D$29,2,FALSE),"0")</f>
        <v>0</v>
      </c>
      <c r="S204" s="112">
        <f>入力シート③!F105</f>
        <v>0</v>
      </c>
      <c r="T204" s="114">
        <v>0</v>
      </c>
      <c r="U204" s="114">
        <v>2</v>
      </c>
      <c r="V204" s="112">
        <f>入力シート③!$B$1</f>
        <v>0</v>
      </c>
    </row>
    <row r="205" spans="1:22" s="112" customFormat="1" ht="12.95" customHeight="1">
      <c r="A205" s="112">
        <f>入力シート③!E106</f>
        <v>0</v>
      </c>
      <c r="B205" s="112" t="str">
        <f t="shared" si="10"/>
        <v>0</v>
      </c>
      <c r="C205" s="112" t="str">
        <f>IFERROR(VLOOKUP(入力シート③!$B$1,所属!$B$2:$C$56,2,FALSE),"0")</f>
        <v>0</v>
      </c>
      <c r="D205" s="210"/>
      <c r="E205" s="210"/>
      <c r="F205" s="112" t="str">
        <f>入力シート③!$A106</f>
        <v/>
      </c>
      <c r="G205" s="112">
        <f>入力シート③!B106</f>
        <v>0</v>
      </c>
      <c r="H205" s="113" t="str">
        <f>IFERROR(VLOOKUP(G205,男子登録②!$P$2:$V$101,4,FALSE),"0")</f>
        <v>0</v>
      </c>
      <c r="I205" s="112">
        <f t="shared" si="9"/>
        <v>0</v>
      </c>
      <c r="J205" s="113" t="str">
        <f>IFERROR(VLOOKUP(G205,男子登録②!$P$2:$V$101,5,FALSE),"0")</f>
        <v>0</v>
      </c>
      <c r="K205" s="113" t="str">
        <f>IFERROR(VLOOKUP(G205,男子登録②!$P$2:$V$101,7,FALSE),"0")</f>
        <v>0</v>
      </c>
      <c r="L205" s="112">
        <v>1</v>
      </c>
      <c r="M205" s="112" t="str">
        <f>IFERROR(VLOOKUP(G205,男子登録②!$P$2:$V$101,3,FALSE),"0")</f>
        <v>0</v>
      </c>
      <c r="N205" s="112" t="str">
        <f>IFERROR(VLOOKUP(G205,男子登録②!$P$2:$V$101,6,FALSE),"0")</f>
        <v>0</v>
      </c>
      <c r="O205" s="210"/>
      <c r="P205" s="114" t="s">
        <v>266</v>
      </c>
      <c r="Q205" s="210"/>
      <c r="R205" s="112" t="str">
        <f>IFERROR(VLOOKUP(A205,種目!$C$2:$D$29,2,FALSE),"0")</f>
        <v>0</v>
      </c>
      <c r="S205" s="112">
        <f>入力シート③!F106</f>
        <v>0</v>
      </c>
      <c r="T205" s="114">
        <v>0</v>
      </c>
      <c r="U205" s="114">
        <v>2</v>
      </c>
      <c r="V205" s="112">
        <f>入力シート③!$B$1</f>
        <v>0</v>
      </c>
    </row>
    <row r="206" spans="1:22" s="112" customFormat="1" ht="12.95" customHeight="1">
      <c r="A206" s="112">
        <f>入力シート③!E107</f>
        <v>0</v>
      </c>
      <c r="B206" s="112" t="str">
        <f t="shared" si="10"/>
        <v>0</v>
      </c>
      <c r="C206" s="112" t="str">
        <f>IFERROR(VLOOKUP(入力シート③!$B$1,所属!$B$2:$C$56,2,FALSE),"0")</f>
        <v>0</v>
      </c>
      <c r="D206" s="210"/>
      <c r="E206" s="210"/>
      <c r="F206" s="112" t="str">
        <f>入力シート③!$A107</f>
        <v/>
      </c>
      <c r="G206" s="112">
        <f>入力シート③!B107</f>
        <v>0</v>
      </c>
      <c r="H206" s="113" t="str">
        <f>IFERROR(VLOOKUP(G206,男子登録②!$P$2:$V$101,4,FALSE),"0")</f>
        <v>0</v>
      </c>
      <c r="I206" s="112">
        <f t="shared" si="9"/>
        <v>0</v>
      </c>
      <c r="J206" s="113" t="str">
        <f>IFERROR(VLOOKUP(G206,男子登録②!$P$2:$V$101,5,FALSE),"0")</f>
        <v>0</v>
      </c>
      <c r="K206" s="113" t="str">
        <f>IFERROR(VLOOKUP(G206,男子登録②!$P$2:$V$101,7,FALSE),"0")</f>
        <v>0</v>
      </c>
      <c r="L206" s="112">
        <v>1</v>
      </c>
      <c r="M206" s="112" t="str">
        <f>IFERROR(VLOOKUP(G206,男子登録②!$P$2:$V$101,3,FALSE),"0")</f>
        <v>0</v>
      </c>
      <c r="N206" s="112" t="str">
        <f>IFERROR(VLOOKUP(G206,男子登録②!$P$2:$V$101,6,FALSE),"0")</f>
        <v>0</v>
      </c>
      <c r="O206" s="210"/>
      <c r="P206" s="114" t="s">
        <v>266</v>
      </c>
      <c r="Q206" s="210"/>
      <c r="R206" s="112" t="str">
        <f>IFERROR(VLOOKUP(A206,種目!$C$2:$D$29,2,FALSE),"0")</f>
        <v>0</v>
      </c>
      <c r="S206" s="112">
        <f>入力シート③!F107</f>
        <v>0</v>
      </c>
      <c r="T206" s="114">
        <v>0</v>
      </c>
      <c r="U206" s="114">
        <v>2</v>
      </c>
      <c r="V206" s="112">
        <f>入力シート③!$B$1</f>
        <v>0</v>
      </c>
    </row>
    <row r="207" spans="1:22" s="112" customFormat="1" ht="12.95" customHeight="1">
      <c r="A207" s="112">
        <f>入力シート③!E108</f>
        <v>0</v>
      </c>
      <c r="B207" s="112" t="str">
        <f t="shared" si="10"/>
        <v>0</v>
      </c>
      <c r="C207" s="112" t="str">
        <f>IFERROR(VLOOKUP(入力シート③!$B$1,所属!$B$2:$C$56,2,FALSE),"0")</f>
        <v>0</v>
      </c>
      <c r="D207" s="210"/>
      <c r="E207" s="210"/>
      <c r="F207" s="112" t="str">
        <f>入力シート③!$A108</f>
        <v/>
      </c>
      <c r="G207" s="112">
        <f>入力シート③!B108</f>
        <v>0</v>
      </c>
      <c r="H207" s="113" t="str">
        <f>IFERROR(VLOOKUP(G207,男子登録②!$P$2:$V$101,4,FALSE),"0")</f>
        <v>0</v>
      </c>
      <c r="I207" s="112">
        <f t="shared" si="9"/>
        <v>0</v>
      </c>
      <c r="J207" s="113" t="str">
        <f>IFERROR(VLOOKUP(G207,男子登録②!$P$2:$V$101,5,FALSE),"0")</f>
        <v>0</v>
      </c>
      <c r="K207" s="113" t="str">
        <f>IFERROR(VLOOKUP(G207,男子登録②!$P$2:$V$101,7,FALSE),"0")</f>
        <v>0</v>
      </c>
      <c r="L207" s="112">
        <v>1</v>
      </c>
      <c r="M207" s="112" t="str">
        <f>IFERROR(VLOOKUP(G207,男子登録②!$P$2:$V$101,3,FALSE),"0")</f>
        <v>0</v>
      </c>
      <c r="N207" s="112" t="str">
        <f>IFERROR(VLOOKUP(G207,男子登録②!$P$2:$V$101,6,FALSE),"0")</f>
        <v>0</v>
      </c>
      <c r="O207" s="210"/>
      <c r="P207" s="114" t="s">
        <v>266</v>
      </c>
      <c r="Q207" s="210"/>
      <c r="R207" s="112" t="str">
        <f>IFERROR(VLOOKUP(A207,種目!$C$2:$D$29,2,FALSE),"0")</f>
        <v>0</v>
      </c>
      <c r="S207" s="112">
        <f>入力シート③!F108</f>
        <v>0</v>
      </c>
      <c r="T207" s="114">
        <v>0</v>
      </c>
      <c r="U207" s="114">
        <v>2</v>
      </c>
      <c r="V207" s="112">
        <f>入力シート③!$B$1</f>
        <v>0</v>
      </c>
    </row>
    <row r="208" spans="1:22" s="112" customFormat="1" ht="12.95" customHeight="1">
      <c r="A208" s="112">
        <f>入力シート③!E109</f>
        <v>0</v>
      </c>
      <c r="B208" s="112" t="str">
        <f t="shared" si="10"/>
        <v>0</v>
      </c>
      <c r="C208" s="112" t="str">
        <f>IFERROR(VLOOKUP(入力シート③!$B$1,所属!$B$2:$C$56,2,FALSE),"0")</f>
        <v>0</v>
      </c>
      <c r="D208" s="210"/>
      <c r="E208" s="210"/>
      <c r="F208" s="112" t="str">
        <f>入力シート③!$A109</f>
        <v/>
      </c>
      <c r="G208" s="112">
        <f>入力シート③!B109</f>
        <v>0</v>
      </c>
      <c r="H208" s="113" t="str">
        <f>IFERROR(VLOOKUP(G208,男子登録②!$P$2:$V$101,4,FALSE),"0")</f>
        <v>0</v>
      </c>
      <c r="I208" s="112">
        <f t="shared" si="9"/>
        <v>0</v>
      </c>
      <c r="J208" s="113" t="str">
        <f>IFERROR(VLOOKUP(G208,男子登録②!$P$2:$V$101,5,FALSE),"0")</f>
        <v>0</v>
      </c>
      <c r="K208" s="113" t="str">
        <f>IFERROR(VLOOKUP(G208,男子登録②!$P$2:$V$101,7,FALSE),"0")</f>
        <v>0</v>
      </c>
      <c r="L208" s="112">
        <v>1</v>
      </c>
      <c r="M208" s="112" t="str">
        <f>IFERROR(VLOOKUP(G208,男子登録②!$P$2:$V$101,3,FALSE),"0")</f>
        <v>0</v>
      </c>
      <c r="N208" s="112" t="str">
        <f>IFERROR(VLOOKUP(G208,男子登録②!$P$2:$V$101,6,FALSE),"0")</f>
        <v>0</v>
      </c>
      <c r="O208" s="210"/>
      <c r="P208" s="114" t="s">
        <v>266</v>
      </c>
      <c r="Q208" s="210"/>
      <c r="R208" s="112" t="str">
        <f>IFERROR(VLOOKUP(A208,種目!$C$2:$D$29,2,FALSE),"0")</f>
        <v>0</v>
      </c>
      <c r="S208" s="112">
        <f>入力シート③!F109</f>
        <v>0</v>
      </c>
      <c r="T208" s="114">
        <v>0</v>
      </c>
      <c r="U208" s="114">
        <v>2</v>
      </c>
      <c r="V208" s="112">
        <f>入力シート③!$B$1</f>
        <v>0</v>
      </c>
    </row>
    <row r="209" spans="1:22" s="112" customFormat="1" ht="12.95" customHeight="1" thickBot="1">
      <c r="A209" s="211">
        <f>入力シート③!E110</f>
        <v>0</v>
      </c>
      <c r="B209" s="211" t="str">
        <f t="shared" si="10"/>
        <v>0</v>
      </c>
      <c r="C209" s="211" t="str">
        <f>IFERROR(VLOOKUP(入力シート③!$B$1,所属!$B$2:$C$56,2,FALSE),"0")</f>
        <v>0</v>
      </c>
      <c r="D209" s="212"/>
      <c r="E209" s="212"/>
      <c r="F209" s="211" t="str">
        <f>入力シート③!$A110</f>
        <v/>
      </c>
      <c r="G209" s="211">
        <f>入力シート③!B110</f>
        <v>0</v>
      </c>
      <c r="H209" s="213" t="str">
        <f>IFERROR(VLOOKUP(G209,男子登録②!$P$2:$V$101,4,FALSE),"0")</f>
        <v>0</v>
      </c>
      <c r="I209" s="211">
        <f t="shared" si="9"/>
        <v>0</v>
      </c>
      <c r="J209" s="213" t="str">
        <f>IFERROR(VLOOKUP(G209,男子登録②!$P$2:$V$101,5,FALSE),"0")</f>
        <v>0</v>
      </c>
      <c r="K209" s="213" t="str">
        <f>IFERROR(VLOOKUP(G209,男子登録②!$P$2:$V$101,7,FALSE),"0")</f>
        <v>0</v>
      </c>
      <c r="L209" s="211">
        <v>1</v>
      </c>
      <c r="M209" s="211" t="str">
        <f>IFERROR(VLOOKUP(G209,男子登録②!$P$2:$V$101,3,FALSE),"0")</f>
        <v>0</v>
      </c>
      <c r="N209" s="211" t="str">
        <f>IFERROR(VLOOKUP(G209,男子登録②!$P$2:$V$101,6,FALSE),"0")</f>
        <v>0</v>
      </c>
      <c r="O209" s="212"/>
      <c r="P209" s="214" t="s">
        <v>266</v>
      </c>
      <c r="Q209" s="212"/>
      <c r="R209" s="211" t="str">
        <f>IFERROR(VLOOKUP(A209,種目!$C$2:$D$29,2,FALSE),"0")</f>
        <v>0</v>
      </c>
      <c r="S209" s="211">
        <f>入力シート③!F110</f>
        <v>0</v>
      </c>
      <c r="T209" s="214">
        <v>0</v>
      </c>
      <c r="U209" s="214">
        <v>2</v>
      </c>
      <c r="V209" s="211">
        <f>入力シート③!$B$1</f>
        <v>0</v>
      </c>
    </row>
    <row r="210" spans="1:22" ht="19.5" thickTop="1">
      <c r="A210" s="112" t="str">
        <f>入力シート③!I5</f>
        <v>400mR</v>
      </c>
      <c r="B210" s="112" t="str">
        <f>IFERROR(100000*L210+F210,"0")</f>
        <v>0</v>
      </c>
      <c r="C210" s="112" t="str">
        <f>IFERROR(VLOOKUP(入力シート③!$B$1,所属!$B$2:$C$56,2,FALSE),"0")</f>
        <v>0</v>
      </c>
      <c r="D210" s="219"/>
      <c r="E210" s="219"/>
      <c r="F210" s="112" t="str">
        <f>入力シート③!$G5</f>
        <v/>
      </c>
      <c r="G210" s="112">
        <f>入力シート③!H5</f>
        <v>0</v>
      </c>
      <c r="H210" s="113" t="str">
        <f>IFERROR(VLOOKUP(G210,女子登録②!$P$2:$V$101,4,FALSE),"0")</f>
        <v>0</v>
      </c>
      <c r="I210" s="112">
        <f>G210</f>
        <v>0</v>
      </c>
      <c r="J210" s="113" t="str">
        <f>IFERROR(VLOOKUP(I210,女子登録②!$P$2:$V$101,5,FALSE),"0")</f>
        <v>0</v>
      </c>
      <c r="K210" s="113" t="str">
        <f>IFERROR(VLOOKUP(G210,女子登録②!$P$2:$V$101,7,FALSE),"0")</f>
        <v>0</v>
      </c>
      <c r="L210" s="112">
        <v>2</v>
      </c>
      <c r="M210" s="112" t="str">
        <f>IFERROR(VLOOKUP(G210,女子登録②!$P$2:$V$101,3,FALSE),"0")</f>
        <v>0</v>
      </c>
      <c r="N210" s="112" t="str">
        <f>IFERROR(VLOOKUP(G210,女子登録②!$P$2:$V$101,6,FALSE),"0")</f>
        <v>0</v>
      </c>
      <c r="O210" s="219"/>
      <c r="P210" s="114" t="s">
        <v>266</v>
      </c>
      <c r="Q210" s="219"/>
      <c r="R210" s="112">
        <f>IFERROR(VLOOKUP(A210,種目!$C$30:$D$55,2,FALSE),"0")</f>
        <v>30</v>
      </c>
      <c r="S210" s="112">
        <f>入力シート③!J5</f>
        <v>55.55</v>
      </c>
      <c r="T210" s="114">
        <v>0</v>
      </c>
      <c r="U210" s="114">
        <v>2</v>
      </c>
      <c r="V210" s="112">
        <f>入力シート③!$B$1</f>
        <v>0</v>
      </c>
    </row>
    <row r="211" spans="1:22">
      <c r="A211" s="112" t="str">
        <f>入力シート③!I6</f>
        <v>400mR</v>
      </c>
      <c r="B211" s="112" t="str">
        <f t="shared" ref="B211:B274" si="11">IFERROR(100000*L211+F211,"0")</f>
        <v>0</v>
      </c>
      <c r="C211" s="112" t="str">
        <f>IFERROR(VLOOKUP(入力シート③!$B$1,所属!$B$2:$C$56,2,FALSE),"0")</f>
        <v>0</v>
      </c>
      <c r="D211" s="219"/>
      <c r="E211" s="219"/>
      <c r="F211" s="112" t="str">
        <f>入力シート③!$G6</f>
        <v/>
      </c>
      <c r="G211" s="112">
        <f>入力シート③!H6</f>
        <v>0</v>
      </c>
      <c r="H211" s="113" t="str">
        <f>IFERROR(VLOOKUP(G211,女子登録②!$P$2:$V$101,4,FALSE),"0")</f>
        <v>0</v>
      </c>
      <c r="I211" s="112">
        <f t="shared" ref="I211:I274" si="12">G211</f>
        <v>0</v>
      </c>
      <c r="J211" s="113" t="str">
        <f>IFERROR(VLOOKUP(I211,女子登録②!$P$2:$V$101,5,FALSE),"0")</f>
        <v>0</v>
      </c>
      <c r="K211" s="113" t="str">
        <f>IFERROR(VLOOKUP(G211,女子登録②!$P$2:$V$101,7,FALSE),"0")</f>
        <v>0</v>
      </c>
      <c r="L211" s="112">
        <v>2</v>
      </c>
      <c r="M211" s="112" t="str">
        <f>IFERROR(VLOOKUP(G211,女子登録②!$P$2:$V$101,3,FALSE),"0")</f>
        <v>0</v>
      </c>
      <c r="N211" s="112" t="str">
        <f>IFERROR(VLOOKUP(G211,女子登録②!$P$2:$V$101,6,FALSE),"0")</f>
        <v>0</v>
      </c>
      <c r="O211" s="219"/>
      <c r="P211" s="114" t="s">
        <v>266</v>
      </c>
      <c r="Q211" s="219"/>
      <c r="R211" s="112">
        <f>IFERROR(VLOOKUP(A211,種目!$C$30:$D$55,2,FALSE),"0")</f>
        <v>30</v>
      </c>
      <c r="S211" s="112" t="str">
        <f>入力シート③!J6</f>
        <v/>
      </c>
      <c r="T211" s="114">
        <v>0</v>
      </c>
      <c r="U211" s="114">
        <v>2</v>
      </c>
      <c r="V211" s="112">
        <f>入力シート③!$B$1</f>
        <v>0</v>
      </c>
    </row>
    <row r="212" spans="1:22">
      <c r="A212" s="112" t="str">
        <f>入力シート③!I7</f>
        <v>400mR</v>
      </c>
      <c r="B212" s="112" t="str">
        <f t="shared" si="11"/>
        <v>0</v>
      </c>
      <c r="C212" s="112" t="str">
        <f>IFERROR(VLOOKUP(入力シート③!$B$1,所属!$B$2:$C$56,2,FALSE),"0")</f>
        <v>0</v>
      </c>
      <c r="D212" s="219"/>
      <c r="E212" s="219"/>
      <c r="F212" s="112" t="str">
        <f>入力シート③!$G7</f>
        <v/>
      </c>
      <c r="G212" s="112">
        <f>入力シート③!H7</f>
        <v>0</v>
      </c>
      <c r="H212" s="113" t="str">
        <f>IFERROR(VLOOKUP(G212,女子登録②!$P$2:$V$101,4,FALSE),"0")</f>
        <v>0</v>
      </c>
      <c r="I212" s="112">
        <f t="shared" si="12"/>
        <v>0</v>
      </c>
      <c r="J212" s="113" t="str">
        <f>IFERROR(VLOOKUP(I212,女子登録②!$P$2:$V$101,5,FALSE),"0")</f>
        <v>0</v>
      </c>
      <c r="K212" s="113" t="str">
        <f>IFERROR(VLOOKUP(G212,女子登録②!$P$2:$V$101,7,FALSE),"0")</f>
        <v>0</v>
      </c>
      <c r="L212" s="112">
        <v>2</v>
      </c>
      <c r="M212" s="112" t="str">
        <f>IFERROR(VLOOKUP(G212,女子登録②!$P$2:$V$101,3,FALSE),"0")</f>
        <v>0</v>
      </c>
      <c r="N212" s="112" t="str">
        <f>IFERROR(VLOOKUP(G212,女子登録②!$P$2:$V$101,6,FALSE),"0")</f>
        <v>0</v>
      </c>
      <c r="O212" s="219"/>
      <c r="P212" s="114" t="s">
        <v>266</v>
      </c>
      <c r="Q212" s="219"/>
      <c r="R212" s="112">
        <f>IFERROR(VLOOKUP(A212,種目!$C$30:$D$55,2,FALSE),"0")</f>
        <v>30</v>
      </c>
      <c r="S212" s="112" t="str">
        <f>入力シート③!J7</f>
        <v/>
      </c>
      <c r="T212" s="114">
        <v>0</v>
      </c>
      <c r="U212" s="114">
        <v>2</v>
      </c>
      <c r="V212" s="112">
        <f>入力シート③!$B$1</f>
        <v>0</v>
      </c>
    </row>
    <row r="213" spans="1:22">
      <c r="A213" s="112" t="str">
        <f>入力シート③!I8</f>
        <v>400mR</v>
      </c>
      <c r="B213" s="112" t="str">
        <f t="shared" si="11"/>
        <v>0</v>
      </c>
      <c r="C213" s="112" t="str">
        <f>IFERROR(VLOOKUP(入力シート③!$B$1,所属!$B$2:$C$56,2,FALSE),"0")</f>
        <v>0</v>
      </c>
      <c r="D213" s="219"/>
      <c r="E213" s="219"/>
      <c r="F213" s="112" t="str">
        <f>入力シート③!$G8</f>
        <v/>
      </c>
      <c r="G213" s="112">
        <f>入力シート③!H8</f>
        <v>0</v>
      </c>
      <c r="H213" s="113" t="str">
        <f>IFERROR(VLOOKUP(G213,女子登録②!$P$2:$V$101,4,FALSE),"0")</f>
        <v>0</v>
      </c>
      <c r="I213" s="112">
        <f t="shared" si="12"/>
        <v>0</v>
      </c>
      <c r="J213" s="113" t="str">
        <f>IFERROR(VLOOKUP(I213,女子登録②!$P$2:$V$101,5,FALSE),"0")</f>
        <v>0</v>
      </c>
      <c r="K213" s="113" t="str">
        <f>IFERROR(VLOOKUP(G213,女子登録②!$P$2:$V$101,7,FALSE),"0")</f>
        <v>0</v>
      </c>
      <c r="L213" s="112">
        <v>2</v>
      </c>
      <c r="M213" s="112" t="str">
        <f>IFERROR(VLOOKUP(G213,女子登録②!$P$2:$V$101,3,FALSE),"0")</f>
        <v>0</v>
      </c>
      <c r="N213" s="112" t="str">
        <f>IFERROR(VLOOKUP(G213,女子登録②!$P$2:$V$101,6,FALSE),"0")</f>
        <v>0</v>
      </c>
      <c r="O213" s="219"/>
      <c r="P213" s="114" t="s">
        <v>266</v>
      </c>
      <c r="Q213" s="219"/>
      <c r="R213" s="112">
        <f>IFERROR(VLOOKUP(A213,種目!$C$30:$D$55,2,FALSE),"0")</f>
        <v>30</v>
      </c>
      <c r="S213" s="112" t="str">
        <f>入力シート③!J8</f>
        <v/>
      </c>
      <c r="T213" s="114">
        <v>0</v>
      </c>
      <c r="U213" s="114">
        <v>2</v>
      </c>
      <c r="V213" s="112">
        <f>入力シート③!$B$1</f>
        <v>0</v>
      </c>
    </row>
    <row r="214" spans="1:22">
      <c r="A214" s="112" t="str">
        <f>入力シート③!I9</f>
        <v>400mR</v>
      </c>
      <c r="B214" s="112" t="str">
        <f t="shared" si="11"/>
        <v>0</v>
      </c>
      <c r="C214" s="112" t="str">
        <f>IFERROR(VLOOKUP(入力シート③!$B$1,所属!$B$2:$C$56,2,FALSE),"0")</f>
        <v>0</v>
      </c>
      <c r="D214" s="219"/>
      <c r="E214" s="219"/>
      <c r="F214" s="112" t="str">
        <f>入力シート③!$G9</f>
        <v/>
      </c>
      <c r="G214" s="112">
        <f>入力シート③!H9</f>
        <v>0</v>
      </c>
      <c r="H214" s="113" t="str">
        <f>IFERROR(VLOOKUP(G214,女子登録②!$P$2:$V$101,4,FALSE),"0")</f>
        <v>0</v>
      </c>
      <c r="I214" s="112">
        <f t="shared" si="12"/>
        <v>0</v>
      </c>
      <c r="J214" s="113" t="str">
        <f>IFERROR(VLOOKUP(I214,女子登録②!$P$2:$V$101,5,FALSE),"0")</f>
        <v>0</v>
      </c>
      <c r="K214" s="113" t="str">
        <f>IFERROR(VLOOKUP(G214,女子登録②!$P$2:$V$101,7,FALSE),"0")</f>
        <v>0</v>
      </c>
      <c r="L214" s="112">
        <v>2</v>
      </c>
      <c r="M214" s="112" t="str">
        <f>IFERROR(VLOOKUP(G214,女子登録②!$P$2:$V$101,3,FALSE),"0")</f>
        <v>0</v>
      </c>
      <c r="N214" s="112" t="str">
        <f>IFERROR(VLOOKUP(G214,女子登録②!$P$2:$V$101,6,FALSE),"0")</f>
        <v>0</v>
      </c>
      <c r="O214" s="219"/>
      <c r="P214" s="114" t="s">
        <v>266</v>
      </c>
      <c r="Q214" s="219"/>
      <c r="R214" s="112">
        <f>IFERROR(VLOOKUP(A214,種目!$C$30:$D$55,2,FALSE),"0")</f>
        <v>30</v>
      </c>
      <c r="S214" s="112" t="str">
        <f>入力シート③!J9</f>
        <v/>
      </c>
      <c r="T214" s="114">
        <v>0</v>
      </c>
      <c r="U214" s="114">
        <v>2</v>
      </c>
      <c r="V214" s="112">
        <f>入力シート③!$B$1</f>
        <v>0</v>
      </c>
    </row>
    <row r="215" spans="1:22">
      <c r="A215" s="112" t="str">
        <f>入力シート③!I10</f>
        <v>400mR</v>
      </c>
      <c r="B215" s="112" t="str">
        <f t="shared" si="11"/>
        <v>0</v>
      </c>
      <c r="C215" s="112" t="str">
        <f>IFERROR(VLOOKUP(入力シート③!$B$1,所属!$B$2:$C$56,2,FALSE),"0")</f>
        <v>0</v>
      </c>
      <c r="D215" s="219"/>
      <c r="E215" s="219"/>
      <c r="F215" s="112" t="str">
        <f>入力シート③!$G10</f>
        <v/>
      </c>
      <c r="G215" s="112">
        <f>入力シート③!H10</f>
        <v>0</v>
      </c>
      <c r="H215" s="113" t="str">
        <f>IFERROR(VLOOKUP(G215,女子登録②!$P$2:$V$101,4,FALSE),"0")</f>
        <v>0</v>
      </c>
      <c r="I215" s="112">
        <f t="shared" si="12"/>
        <v>0</v>
      </c>
      <c r="J215" s="113" t="str">
        <f>IFERROR(VLOOKUP(I215,女子登録②!$P$2:$V$101,5,FALSE),"0")</f>
        <v>0</v>
      </c>
      <c r="K215" s="113" t="str">
        <f>IFERROR(VLOOKUP(G215,女子登録②!$P$2:$V$101,7,FALSE),"0")</f>
        <v>0</v>
      </c>
      <c r="L215" s="112">
        <v>2</v>
      </c>
      <c r="M215" s="112" t="str">
        <f>IFERROR(VLOOKUP(G215,女子登録②!$P$2:$V$101,3,FALSE),"0")</f>
        <v>0</v>
      </c>
      <c r="N215" s="112" t="str">
        <f>IFERROR(VLOOKUP(G215,女子登録②!$P$2:$V$101,6,FALSE),"0")</f>
        <v>0</v>
      </c>
      <c r="O215" s="219"/>
      <c r="P215" s="114" t="s">
        <v>266</v>
      </c>
      <c r="Q215" s="219"/>
      <c r="R215" s="112">
        <f>IFERROR(VLOOKUP(A215,種目!$C$30:$D$55,2,FALSE),"0")</f>
        <v>30</v>
      </c>
      <c r="S215" s="112" t="str">
        <f>入力シート③!J10</f>
        <v/>
      </c>
      <c r="T215" s="114">
        <v>0</v>
      </c>
      <c r="U215" s="114">
        <v>2</v>
      </c>
      <c r="V215" s="112">
        <f>入力シート③!$B$1</f>
        <v>0</v>
      </c>
    </row>
    <row r="216" spans="1:22">
      <c r="A216" s="112">
        <f>入力シート③!I11</f>
        <v>0</v>
      </c>
      <c r="B216" s="112" t="str">
        <f t="shared" si="11"/>
        <v>0</v>
      </c>
      <c r="C216" s="112" t="str">
        <f>IFERROR(VLOOKUP(入力シート③!$B$1,所属!$B$2:$C$56,2,FALSE),"0")</f>
        <v>0</v>
      </c>
      <c r="D216" s="219"/>
      <c r="E216" s="219"/>
      <c r="F216" s="112" t="str">
        <f>入力シート③!$G11</f>
        <v/>
      </c>
      <c r="G216" s="112">
        <f>入力シート③!H11</f>
        <v>0</v>
      </c>
      <c r="H216" s="113" t="str">
        <f>IFERROR(VLOOKUP(G216,女子登録②!$P$2:$V$101,4,FALSE),"0")</f>
        <v>0</v>
      </c>
      <c r="I216" s="112">
        <f t="shared" si="12"/>
        <v>0</v>
      </c>
      <c r="J216" s="113" t="str">
        <f>IFERROR(VLOOKUP(I216,女子登録②!$P$2:$V$101,5,FALSE),"0")</f>
        <v>0</v>
      </c>
      <c r="K216" s="113" t="str">
        <f>IFERROR(VLOOKUP(G216,女子登録②!$P$2:$V$101,7,FALSE),"0")</f>
        <v>0</v>
      </c>
      <c r="L216" s="112">
        <v>2</v>
      </c>
      <c r="M216" s="112" t="str">
        <f>IFERROR(VLOOKUP(G216,女子登録②!$P$2:$V$101,3,FALSE),"0")</f>
        <v>0</v>
      </c>
      <c r="N216" s="112" t="str">
        <f>IFERROR(VLOOKUP(G216,女子登録②!$P$2:$V$101,6,FALSE),"0")</f>
        <v>0</v>
      </c>
      <c r="O216" s="219"/>
      <c r="P216" s="114" t="s">
        <v>266</v>
      </c>
      <c r="Q216" s="219"/>
      <c r="R216" s="112" t="str">
        <f>IFERROR(VLOOKUP(A216,種目!$C$30:$D$55,2,FALSE),"0")</f>
        <v>0</v>
      </c>
      <c r="S216" s="112">
        <f>入力シート③!J11</f>
        <v>0</v>
      </c>
      <c r="T216" s="114">
        <v>0</v>
      </c>
      <c r="U216" s="114">
        <v>2</v>
      </c>
      <c r="V216" s="112">
        <f>入力シート③!$B$1</f>
        <v>0</v>
      </c>
    </row>
    <row r="217" spans="1:22">
      <c r="A217" s="112">
        <f>入力シート③!I12</f>
        <v>0</v>
      </c>
      <c r="B217" s="112" t="str">
        <f t="shared" si="11"/>
        <v>0</v>
      </c>
      <c r="C217" s="112" t="str">
        <f>IFERROR(VLOOKUP(入力シート③!$B$1,所属!$B$2:$C$56,2,FALSE),"0")</f>
        <v>0</v>
      </c>
      <c r="D217" s="219"/>
      <c r="E217" s="219"/>
      <c r="F217" s="112" t="str">
        <f>入力シート③!$G12</f>
        <v/>
      </c>
      <c r="G217" s="112">
        <f>入力シート③!H12</f>
        <v>0</v>
      </c>
      <c r="H217" s="113" t="str">
        <f>IFERROR(VLOOKUP(G217,女子登録②!$P$2:$V$101,4,FALSE),"0")</f>
        <v>0</v>
      </c>
      <c r="I217" s="112">
        <f t="shared" si="12"/>
        <v>0</v>
      </c>
      <c r="J217" s="113" t="str">
        <f>IFERROR(VLOOKUP(I217,女子登録②!$P$2:$V$101,5,FALSE),"0")</f>
        <v>0</v>
      </c>
      <c r="K217" s="113" t="str">
        <f>IFERROR(VLOOKUP(G217,女子登録②!$P$2:$V$101,7,FALSE),"0")</f>
        <v>0</v>
      </c>
      <c r="L217" s="112">
        <v>2</v>
      </c>
      <c r="M217" s="112" t="str">
        <f>IFERROR(VLOOKUP(G217,女子登録②!$P$2:$V$101,3,FALSE),"0")</f>
        <v>0</v>
      </c>
      <c r="N217" s="112" t="str">
        <f>IFERROR(VLOOKUP(G217,女子登録②!$P$2:$V$101,6,FALSE),"0")</f>
        <v>0</v>
      </c>
      <c r="O217" s="219"/>
      <c r="P217" s="114" t="s">
        <v>266</v>
      </c>
      <c r="Q217" s="219"/>
      <c r="R217" s="112" t="str">
        <f>IFERROR(VLOOKUP(A217,種目!$C$30:$D$55,2,FALSE),"0")</f>
        <v>0</v>
      </c>
      <c r="S217" s="112">
        <f>入力シート③!J12</f>
        <v>0</v>
      </c>
      <c r="T217" s="114">
        <v>0</v>
      </c>
      <c r="U217" s="114">
        <v>2</v>
      </c>
      <c r="V217" s="112">
        <f>入力シート③!$B$1</f>
        <v>0</v>
      </c>
    </row>
    <row r="218" spans="1:22">
      <c r="A218" s="112">
        <f>入力シート③!I13</f>
        <v>0</v>
      </c>
      <c r="B218" s="112" t="str">
        <f t="shared" si="11"/>
        <v>0</v>
      </c>
      <c r="C218" s="112" t="str">
        <f>IFERROR(VLOOKUP(入力シート③!$B$1,所属!$B$2:$C$56,2,FALSE),"0")</f>
        <v>0</v>
      </c>
      <c r="D218" s="219"/>
      <c r="E218" s="219"/>
      <c r="F218" s="112" t="str">
        <f>入力シート③!$G13</f>
        <v/>
      </c>
      <c r="G218" s="112">
        <f>入力シート③!H13</f>
        <v>0</v>
      </c>
      <c r="H218" s="113" t="str">
        <f>IFERROR(VLOOKUP(G218,女子登録②!$P$2:$V$101,4,FALSE),"0")</f>
        <v>0</v>
      </c>
      <c r="I218" s="112">
        <f t="shared" si="12"/>
        <v>0</v>
      </c>
      <c r="J218" s="113" t="str">
        <f>IFERROR(VLOOKUP(I218,女子登録②!$P$2:$V$101,5,FALSE),"0")</f>
        <v>0</v>
      </c>
      <c r="K218" s="113" t="str">
        <f>IFERROR(VLOOKUP(G218,女子登録②!$P$2:$V$101,7,FALSE),"0")</f>
        <v>0</v>
      </c>
      <c r="L218" s="112">
        <v>2</v>
      </c>
      <c r="M218" s="112" t="str">
        <f>IFERROR(VLOOKUP(G218,女子登録②!$P$2:$V$101,3,FALSE),"0")</f>
        <v>0</v>
      </c>
      <c r="N218" s="112" t="str">
        <f>IFERROR(VLOOKUP(G218,女子登録②!$P$2:$V$101,6,FALSE),"0")</f>
        <v>0</v>
      </c>
      <c r="O218" s="219"/>
      <c r="P218" s="114" t="s">
        <v>266</v>
      </c>
      <c r="Q218" s="219"/>
      <c r="R218" s="112" t="str">
        <f>IFERROR(VLOOKUP(A218,種目!$C$30:$D$55,2,FALSE),"0")</f>
        <v>0</v>
      </c>
      <c r="S218" s="112">
        <f>入力シート③!J13</f>
        <v>0</v>
      </c>
      <c r="T218" s="114">
        <v>0</v>
      </c>
      <c r="U218" s="114">
        <v>2</v>
      </c>
      <c r="V218" s="112">
        <f>入力シート③!$B$1</f>
        <v>0</v>
      </c>
    </row>
    <row r="219" spans="1:22">
      <c r="A219" s="112">
        <f>入力シート③!I14</f>
        <v>0</v>
      </c>
      <c r="B219" s="112" t="str">
        <f t="shared" si="11"/>
        <v>0</v>
      </c>
      <c r="C219" s="112" t="str">
        <f>IFERROR(VLOOKUP(入力シート③!$B$1,所属!$B$2:$C$56,2,FALSE),"0")</f>
        <v>0</v>
      </c>
      <c r="D219" s="219"/>
      <c r="E219" s="219"/>
      <c r="F219" s="112" t="str">
        <f>入力シート③!$G14</f>
        <v/>
      </c>
      <c r="G219" s="112">
        <f>入力シート③!H14</f>
        <v>0</v>
      </c>
      <c r="H219" s="113" t="str">
        <f>IFERROR(VLOOKUP(G219,女子登録②!$P$2:$V$101,4,FALSE),"0")</f>
        <v>0</v>
      </c>
      <c r="I219" s="112">
        <f t="shared" si="12"/>
        <v>0</v>
      </c>
      <c r="J219" s="113" t="str">
        <f>IFERROR(VLOOKUP(I219,女子登録②!$P$2:$V$101,5,FALSE),"0")</f>
        <v>0</v>
      </c>
      <c r="K219" s="113" t="str">
        <f>IFERROR(VLOOKUP(G219,女子登録②!$P$2:$V$101,7,FALSE),"0")</f>
        <v>0</v>
      </c>
      <c r="L219" s="112">
        <v>2</v>
      </c>
      <c r="M219" s="112" t="str">
        <f>IFERROR(VLOOKUP(G219,女子登録②!$P$2:$V$101,3,FALSE),"0")</f>
        <v>0</v>
      </c>
      <c r="N219" s="112" t="str">
        <f>IFERROR(VLOOKUP(G219,女子登録②!$P$2:$V$101,6,FALSE),"0")</f>
        <v>0</v>
      </c>
      <c r="O219" s="219"/>
      <c r="P219" s="114" t="s">
        <v>266</v>
      </c>
      <c r="Q219" s="219"/>
      <c r="R219" s="112" t="str">
        <f>IFERROR(VLOOKUP(A219,種目!$C$30:$D$55,2,FALSE),"0")</f>
        <v>0</v>
      </c>
      <c r="S219" s="112">
        <f>入力シート③!J14</f>
        <v>0</v>
      </c>
      <c r="T219" s="114">
        <v>0</v>
      </c>
      <c r="U219" s="114">
        <v>2</v>
      </c>
      <c r="V219" s="112">
        <f>入力シート③!$B$1</f>
        <v>0</v>
      </c>
    </row>
    <row r="220" spans="1:22">
      <c r="A220" s="112">
        <f>入力シート③!I15</f>
        <v>0</v>
      </c>
      <c r="B220" s="112" t="str">
        <f t="shared" si="11"/>
        <v>0</v>
      </c>
      <c r="C220" s="112" t="str">
        <f>IFERROR(VLOOKUP(入力シート③!$B$1,所属!$B$2:$C$56,2,FALSE),"0")</f>
        <v>0</v>
      </c>
      <c r="D220" s="219"/>
      <c r="E220" s="219"/>
      <c r="F220" s="112" t="str">
        <f>入力シート③!$G15</f>
        <v/>
      </c>
      <c r="G220" s="112">
        <f>入力シート③!H15</f>
        <v>0</v>
      </c>
      <c r="H220" s="113" t="str">
        <f>IFERROR(VLOOKUP(G220,女子登録②!$P$2:$V$101,4,FALSE),"0")</f>
        <v>0</v>
      </c>
      <c r="I220" s="112">
        <f t="shared" si="12"/>
        <v>0</v>
      </c>
      <c r="J220" s="113" t="str">
        <f>IFERROR(VLOOKUP(I220,女子登録②!$P$2:$V$101,5,FALSE),"0")</f>
        <v>0</v>
      </c>
      <c r="K220" s="113" t="str">
        <f>IFERROR(VLOOKUP(G220,女子登録②!$P$2:$V$101,7,FALSE),"0")</f>
        <v>0</v>
      </c>
      <c r="L220" s="112">
        <v>2</v>
      </c>
      <c r="M220" s="112" t="str">
        <f>IFERROR(VLOOKUP(G220,女子登録②!$P$2:$V$101,3,FALSE),"0")</f>
        <v>0</v>
      </c>
      <c r="N220" s="112" t="str">
        <f>IFERROR(VLOOKUP(G220,女子登録②!$P$2:$V$101,6,FALSE),"0")</f>
        <v>0</v>
      </c>
      <c r="O220" s="219"/>
      <c r="P220" s="114" t="s">
        <v>266</v>
      </c>
      <c r="Q220" s="219"/>
      <c r="R220" s="112" t="str">
        <f>IFERROR(VLOOKUP(A220,種目!$C$30:$D$55,2,FALSE),"0")</f>
        <v>0</v>
      </c>
      <c r="S220" s="112">
        <f>入力シート③!J15</f>
        <v>0</v>
      </c>
      <c r="T220" s="114">
        <v>0</v>
      </c>
      <c r="U220" s="114">
        <v>2</v>
      </c>
      <c r="V220" s="112">
        <f>入力シート③!$B$1</f>
        <v>0</v>
      </c>
    </row>
    <row r="221" spans="1:22">
      <c r="A221" s="112">
        <f>入力シート③!I16</f>
        <v>0</v>
      </c>
      <c r="B221" s="112" t="str">
        <f t="shared" si="11"/>
        <v>0</v>
      </c>
      <c r="C221" s="112" t="str">
        <f>IFERROR(VLOOKUP(入力シート③!$B$1,所属!$B$2:$C$56,2,FALSE),"0")</f>
        <v>0</v>
      </c>
      <c r="D221" s="219"/>
      <c r="E221" s="219"/>
      <c r="F221" s="112" t="str">
        <f>入力シート③!$G16</f>
        <v/>
      </c>
      <c r="G221" s="112">
        <f>入力シート③!H16</f>
        <v>0</v>
      </c>
      <c r="H221" s="113" t="str">
        <f>IFERROR(VLOOKUP(G221,女子登録②!$P$2:$V$101,4,FALSE),"0")</f>
        <v>0</v>
      </c>
      <c r="I221" s="112">
        <f t="shared" si="12"/>
        <v>0</v>
      </c>
      <c r="J221" s="113" t="str">
        <f>IFERROR(VLOOKUP(I221,女子登録②!$P$2:$V$101,5,FALSE),"0")</f>
        <v>0</v>
      </c>
      <c r="K221" s="113" t="str">
        <f>IFERROR(VLOOKUP(G221,女子登録②!$P$2:$V$101,7,FALSE),"0")</f>
        <v>0</v>
      </c>
      <c r="L221" s="112">
        <v>2</v>
      </c>
      <c r="M221" s="112" t="str">
        <f>IFERROR(VLOOKUP(G221,女子登録②!$P$2:$V$101,3,FALSE),"0")</f>
        <v>0</v>
      </c>
      <c r="N221" s="112" t="str">
        <f>IFERROR(VLOOKUP(G221,女子登録②!$P$2:$V$101,6,FALSE),"0")</f>
        <v>0</v>
      </c>
      <c r="O221" s="219"/>
      <c r="P221" s="114" t="s">
        <v>266</v>
      </c>
      <c r="Q221" s="219"/>
      <c r="R221" s="112" t="str">
        <f>IFERROR(VLOOKUP(A221,種目!$C$30:$D$55,2,FALSE),"0")</f>
        <v>0</v>
      </c>
      <c r="S221" s="112">
        <f>入力シート③!J16</f>
        <v>0</v>
      </c>
      <c r="T221" s="114">
        <v>0</v>
      </c>
      <c r="U221" s="114">
        <v>2</v>
      </c>
      <c r="V221" s="112">
        <f>入力シート③!$B$1</f>
        <v>0</v>
      </c>
    </row>
    <row r="222" spans="1:22">
      <c r="A222" s="112">
        <f>入力シート③!I17</f>
        <v>0</v>
      </c>
      <c r="B222" s="112" t="str">
        <f t="shared" si="11"/>
        <v>0</v>
      </c>
      <c r="C222" s="112" t="str">
        <f>IFERROR(VLOOKUP(入力シート③!$B$1,所属!$B$2:$C$56,2,FALSE),"0")</f>
        <v>0</v>
      </c>
      <c r="D222" s="219"/>
      <c r="E222" s="219"/>
      <c r="F222" s="112" t="str">
        <f>入力シート③!$G17</f>
        <v/>
      </c>
      <c r="G222" s="112">
        <f>入力シート③!H17</f>
        <v>0</v>
      </c>
      <c r="H222" s="113" t="str">
        <f>IFERROR(VLOOKUP(G222,女子登録②!$P$2:$V$101,4,FALSE),"0")</f>
        <v>0</v>
      </c>
      <c r="I222" s="112">
        <f t="shared" si="12"/>
        <v>0</v>
      </c>
      <c r="J222" s="113" t="str">
        <f>IFERROR(VLOOKUP(I222,女子登録②!$P$2:$V$101,5,FALSE),"0")</f>
        <v>0</v>
      </c>
      <c r="K222" s="113" t="str">
        <f>IFERROR(VLOOKUP(G222,女子登録②!$P$2:$V$101,7,FALSE),"0")</f>
        <v>0</v>
      </c>
      <c r="L222" s="112">
        <v>2</v>
      </c>
      <c r="M222" s="112" t="str">
        <f>IFERROR(VLOOKUP(G222,女子登録②!$P$2:$V$101,3,FALSE),"0")</f>
        <v>0</v>
      </c>
      <c r="N222" s="112" t="str">
        <f>IFERROR(VLOOKUP(G222,女子登録②!$P$2:$V$101,6,FALSE),"0")</f>
        <v>0</v>
      </c>
      <c r="O222" s="219"/>
      <c r="P222" s="114" t="s">
        <v>266</v>
      </c>
      <c r="Q222" s="219"/>
      <c r="R222" s="112" t="str">
        <f>IFERROR(VLOOKUP(A222,種目!$C$30:$D$55,2,FALSE),"0")</f>
        <v>0</v>
      </c>
      <c r="S222" s="112">
        <f>入力シート③!J17</f>
        <v>0</v>
      </c>
      <c r="T222" s="114">
        <v>0</v>
      </c>
      <c r="U222" s="114">
        <v>2</v>
      </c>
      <c r="V222" s="112">
        <f>入力シート③!$B$1</f>
        <v>0</v>
      </c>
    </row>
    <row r="223" spans="1:22">
      <c r="A223" s="112">
        <f>入力シート③!I18</f>
        <v>0</v>
      </c>
      <c r="B223" s="112" t="str">
        <f t="shared" si="11"/>
        <v>0</v>
      </c>
      <c r="C223" s="112" t="str">
        <f>IFERROR(VLOOKUP(入力シート③!$B$1,所属!$B$2:$C$56,2,FALSE),"0")</f>
        <v>0</v>
      </c>
      <c r="D223" s="219"/>
      <c r="E223" s="219"/>
      <c r="F223" s="112" t="str">
        <f>入力シート③!$G18</f>
        <v/>
      </c>
      <c r="G223" s="112">
        <f>入力シート③!H18</f>
        <v>0</v>
      </c>
      <c r="H223" s="113" t="str">
        <f>IFERROR(VLOOKUP(G223,女子登録②!$P$2:$V$101,4,FALSE),"0")</f>
        <v>0</v>
      </c>
      <c r="I223" s="112">
        <f t="shared" si="12"/>
        <v>0</v>
      </c>
      <c r="J223" s="113" t="str">
        <f>IFERROR(VLOOKUP(I223,女子登録②!$P$2:$V$101,5,FALSE),"0")</f>
        <v>0</v>
      </c>
      <c r="K223" s="113" t="str">
        <f>IFERROR(VLOOKUP(G223,女子登録②!$P$2:$V$101,7,FALSE),"0")</f>
        <v>0</v>
      </c>
      <c r="L223" s="112">
        <v>2</v>
      </c>
      <c r="M223" s="112" t="str">
        <f>IFERROR(VLOOKUP(G223,女子登録②!$P$2:$V$101,3,FALSE),"0")</f>
        <v>0</v>
      </c>
      <c r="N223" s="112" t="str">
        <f>IFERROR(VLOOKUP(G223,女子登録②!$P$2:$V$101,6,FALSE),"0")</f>
        <v>0</v>
      </c>
      <c r="O223" s="219"/>
      <c r="P223" s="114" t="s">
        <v>266</v>
      </c>
      <c r="Q223" s="219"/>
      <c r="R223" s="112" t="str">
        <f>IFERROR(VLOOKUP(A223,種目!$C$30:$D$55,2,FALSE),"0")</f>
        <v>0</v>
      </c>
      <c r="S223" s="112">
        <f>入力シート③!J18</f>
        <v>0</v>
      </c>
      <c r="T223" s="114">
        <v>0</v>
      </c>
      <c r="U223" s="114">
        <v>2</v>
      </c>
      <c r="V223" s="112">
        <f>入力シート③!$B$1</f>
        <v>0</v>
      </c>
    </row>
    <row r="224" spans="1:22">
      <c r="A224" s="112">
        <f>入力シート③!I19</f>
        <v>0</v>
      </c>
      <c r="B224" s="112" t="str">
        <f t="shared" si="11"/>
        <v>0</v>
      </c>
      <c r="C224" s="112" t="str">
        <f>IFERROR(VLOOKUP(入力シート③!$B$1,所属!$B$2:$C$56,2,FALSE),"0")</f>
        <v>0</v>
      </c>
      <c r="D224" s="219"/>
      <c r="E224" s="219"/>
      <c r="F224" s="112" t="str">
        <f>入力シート③!$G19</f>
        <v/>
      </c>
      <c r="G224" s="112">
        <f>入力シート③!H19</f>
        <v>0</v>
      </c>
      <c r="H224" s="113" t="str">
        <f>IFERROR(VLOOKUP(G224,女子登録②!$P$2:$V$101,4,FALSE),"0")</f>
        <v>0</v>
      </c>
      <c r="I224" s="112">
        <f t="shared" si="12"/>
        <v>0</v>
      </c>
      <c r="J224" s="113" t="str">
        <f>IFERROR(VLOOKUP(I224,女子登録②!$P$2:$V$101,5,FALSE),"0")</f>
        <v>0</v>
      </c>
      <c r="K224" s="113" t="str">
        <f>IFERROR(VLOOKUP(G224,女子登録②!$P$2:$V$101,7,FALSE),"0")</f>
        <v>0</v>
      </c>
      <c r="L224" s="112">
        <v>2</v>
      </c>
      <c r="M224" s="112" t="str">
        <f>IFERROR(VLOOKUP(G224,女子登録②!$P$2:$V$101,3,FALSE),"0")</f>
        <v>0</v>
      </c>
      <c r="N224" s="112" t="str">
        <f>IFERROR(VLOOKUP(G224,女子登録②!$P$2:$V$101,6,FALSE),"0")</f>
        <v>0</v>
      </c>
      <c r="O224" s="219"/>
      <c r="P224" s="114" t="s">
        <v>266</v>
      </c>
      <c r="Q224" s="219"/>
      <c r="R224" s="112" t="str">
        <f>IFERROR(VLOOKUP(A224,種目!$C$30:$D$55,2,FALSE),"0")</f>
        <v>0</v>
      </c>
      <c r="S224" s="112">
        <f>入力シート③!J19</f>
        <v>0</v>
      </c>
      <c r="T224" s="114">
        <v>0</v>
      </c>
      <c r="U224" s="114">
        <v>2</v>
      </c>
      <c r="V224" s="112">
        <f>入力シート③!$B$1</f>
        <v>0</v>
      </c>
    </row>
    <row r="225" spans="1:22">
      <c r="A225" s="112">
        <f>入力シート③!I20</f>
        <v>0</v>
      </c>
      <c r="B225" s="112" t="str">
        <f t="shared" si="11"/>
        <v>0</v>
      </c>
      <c r="C225" s="112" t="str">
        <f>IFERROR(VLOOKUP(入力シート③!$B$1,所属!$B$2:$C$56,2,FALSE),"0")</f>
        <v>0</v>
      </c>
      <c r="D225" s="219"/>
      <c r="E225" s="219"/>
      <c r="F225" s="112" t="str">
        <f>入力シート③!$G20</f>
        <v/>
      </c>
      <c r="G225" s="112">
        <f>入力シート③!H20</f>
        <v>0</v>
      </c>
      <c r="H225" s="113" t="str">
        <f>IFERROR(VLOOKUP(G225,女子登録②!$P$2:$V$101,4,FALSE),"0")</f>
        <v>0</v>
      </c>
      <c r="I225" s="112">
        <f t="shared" si="12"/>
        <v>0</v>
      </c>
      <c r="J225" s="113" t="str">
        <f>IFERROR(VLOOKUP(I225,女子登録②!$P$2:$V$101,5,FALSE),"0")</f>
        <v>0</v>
      </c>
      <c r="K225" s="113" t="str">
        <f>IFERROR(VLOOKUP(G225,女子登録②!$P$2:$V$101,7,FALSE),"0")</f>
        <v>0</v>
      </c>
      <c r="L225" s="112">
        <v>2</v>
      </c>
      <c r="M225" s="112" t="str">
        <f>IFERROR(VLOOKUP(G225,女子登録②!$P$2:$V$101,3,FALSE),"0")</f>
        <v>0</v>
      </c>
      <c r="N225" s="112" t="str">
        <f>IFERROR(VLOOKUP(G225,女子登録②!$P$2:$V$101,6,FALSE),"0")</f>
        <v>0</v>
      </c>
      <c r="O225" s="219"/>
      <c r="P225" s="114" t="s">
        <v>266</v>
      </c>
      <c r="Q225" s="219"/>
      <c r="R225" s="112" t="str">
        <f>IFERROR(VLOOKUP(A225,種目!$C$30:$D$55,2,FALSE),"0")</f>
        <v>0</v>
      </c>
      <c r="S225" s="112">
        <f>入力シート③!J20</f>
        <v>0</v>
      </c>
      <c r="T225" s="114">
        <v>0</v>
      </c>
      <c r="U225" s="114">
        <v>2</v>
      </c>
      <c r="V225" s="112">
        <f>入力シート③!$B$1</f>
        <v>0</v>
      </c>
    </row>
    <row r="226" spans="1:22">
      <c r="A226" s="112">
        <f>入力シート③!I21</f>
        <v>0</v>
      </c>
      <c r="B226" s="112" t="str">
        <f t="shared" si="11"/>
        <v>0</v>
      </c>
      <c r="C226" s="112" t="str">
        <f>IFERROR(VLOOKUP(入力シート③!$B$1,所属!$B$2:$C$56,2,FALSE),"0")</f>
        <v>0</v>
      </c>
      <c r="D226" s="219"/>
      <c r="E226" s="219"/>
      <c r="F226" s="112" t="str">
        <f>入力シート③!$G21</f>
        <v/>
      </c>
      <c r="G226" s="112">
        <f>入力シート③!H21</f>
        <v>0</v>
      </c>
      <c r="H226" s="113" t="str">
        <f>IFERROR(VLOOKUP(G226,女子登録②!$P$2:$V$101,4,FALSE),"0")</f>
        <v>0</v>
      </c>
      <c r="I226" s="112">
        <f t="shared" si="12"/>
        <v>0</v>
      </c>
      <c r="J226" s="113" t="str">
        <f>IFERROR(VLOOKUP(I226,女子登録②!$P$2:$V$101,5,FALSE),"0")</f>
        <v>0</v>
      </c>
      <c r="K226" s="113" t="str">
        <f>IFERROR(VLOOKUP(G226,女子登録②!$P$2:$V$101,7,FALSE),"0")</f>
        <v>0</v>
      </c>
      <c r="L226" s="112">
        <v>2</v>
      </c>
      <c r="M226" s="112" t="str">
        <f>IFERROR(VLOOKUP(G226,女子登録②!$P$2:$V$101,3,FALSE),"0")</f>
        <v>0</v>
      </c>
      <c r="N226" s="112" t="str">
        <f>IFERROR(VLOOKUP(G226,女子登録②!$P$2:$V$101,6,FALSE),"0")</f>
        <v>0</v>
      </c>
      <c r="O226" s="219"/>
      <c r="P226" s="114" t="s">
        <v>266</v>
      </c>
      <c r="Q226" s="219"/>
      <c r="R226" s="112" t="str">
        <f>IFERROR(VLOOKUP(A226,種目!$C$30:$D$55,2,FALSE),"0")</f>
        <v>0</v>
      </c>
      <c r="S226" s="112">
        <f>入力シート③!J21</f>
        <v>0</v>
      </c>
      <c r="T226" s="114">
        <v>0</v>
      </c>
      <c r="U226" s="114">
        <v>2</v>
      </c>
      <c r="V226" s="112">
        <f>入力シート③!$B$1</f>
        <v>0</v>
      </c>
    </row>
    <row r="227" spans="1:22">
      <c r="A227" s="112">
        <f>入力シート③!I22</f>
        <v>0</v>
      </c>
      <c r="B227" s="112" t="str">
        <f t="shared" si="11"/>
        <v>0</v>
      </c>
      <c r="C227" s="112" t="str">
        <f>IFERROR(VLOOKUP(入力シート③!$B$1,所属!$B$2:$C$56,2,FALSE),"0")</f>
        <v>0</v>
      </c>
      <c r="D227" s="219"/>
      <c r="E227" s="219"/>
      <c r="F227" s="112" t="str">
        <f>入力シート③!$G22</f>
        <v/>
      </c>
      <c r="G227" s="112">
        <f>入力シート③!H22</f>
        <v>0</v>
      </c>
      <c r="H227" s="113" t="str">
        <f>IFERROR(VLOOKUP(G227,女子登録②!$P$2:$V$101,4,FALSE),"0")</f>
        <v>0</v>
      </c>
      <c r="I227" s="112">
        <f t="shared" si="12"/>
        <v>0</v>
      </c>
      <c r="J227" s="113" t="str">
        <f>IFERROR(VLOOKUP(I227,女子登録②!$P$2:$V$101,5,FALSE),"0")</f>
        <v>0</v>
      </c>
      <c r="K227" s="113" t="str">
        <f>IFERROR(VLOOKUP(G227,女子登録②!$P$2:$V$101,7,FALSE),"0")</f>
        <v>0</v>
      </c>
      <c r="L227" s="112">
        <v>2</v>
      </c>
      <c r="M227" s="112" t="str">
        <f>IFERROR(VLOOKUP(G227,女子登録②!$P$2:$V$101,3,FALSE),"0")</f>
        <v>0</v>
      </c>
      <c r="N227" s="112" t="str">
        <f>IFERROR(VLOOKUP(G227,女子登録②!$P$2:$V$101,6,FALSE),"0")</f>
        <v>0</v>
      </c>
      <c r="O227" s="219"/>
      <c r="P227" s="114" t="s">
        <v>266</v>
      </c>
      <c r="Q227" s="219"/>
      <c r="R227" s="112" t="str">
        <f>IFERROR(VLOOKUP(A227,種目!$C$30:$D$55,2,FALSE),"0")</f>
        <v>0</v>
      </c>
      <c r="S227" s="112">
        <f>入力シート③!J22</f>
        <v>0</v>
      </c>
      <c r="T227" s="114">
        <v>0</v>
      </c>
      <c r="U227" s="114">
        <v>2</v>
      </c>
      <c r="V227" s="112">
        <f>入力シート③!$B$1</f>
        <v>0</v>
      </c>
    </row>
    <row r="228" spans="1:22">
      <c r="A228" s="112">
        <f>入力シート③!I23</f>
        <v>0</v>
      </c>
      <c r="B228" s="112" t="str">
        <f t="shared" si="11"/>
        <v>0</v>
      </c>
      <c r="C228" s="112" t="str">
        <f>IFERROR(VLOOKUP(入力シート③!$B$1,所属!$B$2:$C$56,2,FALSE),"0")</f>
        <v>0</v>
      </c>
      <c r="D228" s="219"/>
      <c r="E228" s="219"/>
      <c r="F228" s="112" t="str">
        <f>入力シート③!$G23</f>
        <v/>
      </c>
      <c r="G228" s="112">
        <f>入力シート③!H23</f>
        <v>0</v>
      </c>
      <c r="H228" s="113" t="str">
        <f>IFERROR(VLOOKUP(G228,女子登録②!$P$2:$V$101,4,FALSE),"0")</f>
        <v>0</v>
      </c>
      <c r="I228" s="112">
        <f t="shared" si="12"/>
        <v>0</v>
      </c>
      <c r="J228" s="113" t="str">
        <f>IFERROR(VLOOKUP(I228,女子登録②!$P$2:$V$101,5,FALSE),"0")</f>
        <v>0</v>
      </c>
      <c r="K228" s="113" t="str">
        <f>IFERROR(VLOOKUP(G228,女子登録②!$P$2:$V$101,7,FALSE),"0")</f>
        <v>0</v>
      </c>
      <c r="L228" s="112">
        <v>2</v>
      </c>
      <c r="M228" s="112" t="str">
        <f>IFERROR(VLOOKUP(G228,女子登録②!$P$2:$V$101,3,FALSE),"0")</f>
        <v>0</v>
      </c>
      <c r="N228" s="112" t="str">
        <f>IFERROR(VLOOKUP(G228,女子登録②!$P$2:$V$101,6,FALSE),"0")</f>
        <v>0</v>
      </c>
      <c r="O228" s="219"/>
      <c r="P228" s="114" t="s">
        <v>266</v>
      </c>
      <c r="Q228" s="219"/>
      <c r="R228" s="112" t="str">
        <f>IFERROR(VLOOKUP(A228,種目!$C$30:$D$55,2,FALSE),"0")</f>
        <v>0</v>
      </c>
      <c r="S228" s="112">
        <f>入力シート③!J23</f>
        <v>0</v>
      </c>
      <c r="T228" s="114">
        <v>0</v>
      </c>
      <c r="U228" s="114">
        <v>2</v>
      </c>
      <c r="V228" s="112">
        <f>入力シート③!$B$1</f>
        <v>0</v>
      </c>
    </row>
    <row r="229" spans="1:22">
      <c r="A229" s="112">
        <f>入力シート③!I24</f>
        <v>0</v>
      </c>
      <c r="B229" s="112" t="str">
        <f t="shared" si="11"/>
        <v>0</v>
      </c>
      <c r="C229" s="112" t="str">
        <f>IFERROR(VLOOKUP(入力シート③!$B$1,所属!$B$2:$C$56,2,FALSE),"0")</f>
        <v>0</v>
      </c>
      <c r="D229" s="219"/>
      <c r="E229" s="219"/>
      <c r="F229" s="112" t="str">
        <f>入力シート③!$G24</f>
        <v/>
      </c>
      <c r="G229" s="112">
        <f>入力シート③!H24</f>
        <v>0</v>
      </c>
      <c r="H229" s="113" t="str">
        <f>IFERROR(VLOOKUP(G229,女子登録②!$P$2:$V$101,4,FALSE),"0")</f>
        <v>0</v>
      </c>
      <c r="I229" s="112">
        <f t="shared" si="12"/>
        <v>0</v>
      </c>
      <c r="J229" s="113" t="str">
        <f>IFERROR(VLOOKUP(I229,女子登録②!$P$2:$V$101,5,FALSE),"0")</f>
        <v>0</v>
      </c>
      <c r="K229" s="113" t="str">
        <f>IFERROR(VLOOKUP(G229,女子登録②!$P$2:$V$101,7,FALSE),"0")</f>
        <v>0</v>
      </c>
      <c r="L229" s="112">
        <v>2</v>
      </c>
      <c r="M229" s="112" t="str">
        <f>IFERROR(VLOOKUP(G229,女子登録②!$P$2:$V$101,3,FALSE),"0")</f>
        <v>0</v>
      </c>
      <c r="N229" s="112" t="str">
        <f>IFERROR(VLOOKUP(G229,女子登録②!$P$2:$V$101,6,FALSE),"0")</f>
        <v>0</v>
      </c>
      <c r="O229" s="219"/>
      <c r="P229" s="114" t="s">
        <v>266</v>
      </c>
      <c r="Q229" s="219"/>
      <c r="R229" s="112" t="str">
        <f>IFERROR(VLOOKUP(A229,種目!$C$30:$D$55,2,FALSE),"0")</f>
        <v>0</v>
      </c>
      <c r="S229" s="112">
        <f>入力シート③!J24</f>
        <v>0</v>
      </c>
      <c r="T229" s="114">
        <v>0</v>
      </c>
      <c r="U229" s="114">
        <v>2</v>
      </c>
      <c r="V229" s="112">
        <f>入力シート③!$B$1</f>
        <v>0</v>
      </c>
    </row>
    <row r="230" spans="1:22">
      <c r="A230" s="112">
        <f>入力シート③!I25</f>
        <v>0</v>
      </c>
      <c r="B230" s="112" t="str">
        <f t="shared" si="11"/>
        <v>0</v>
      </c>
      <c r="C230" s="112" t="str">
        <f>IFERROR(VLOOKUP(入力シート③!$B$1,所属!$B$2:$C$56,2,FALSE),"0")</f>
        <v>0</v>
      </c>
      <c r="D230" s="219"/>
      <c r="E230" s="219"/>
      <c r="F230" s="112" t="str">
        <f>入力シート③!$G25</f>
        <v/>
      </c>
      <c r="G230" s="112">
        <f>入力シート③!H25</f>
        <v>0</v>
      </c>
      <c r="H230" s="113" t="str">
        <f>IFERROR(VLOOKUP(G230,女子登録②!$P$2:$V$101,4,FALSE),"0")</f>
        <v>0</v>
      </c>
      <c r="I230" s="112">
        <f t="shared" si="12"/>
        <v>0</v>
      </c>
      <c r="J230" s="113" t="str">
        <f>IFERROR(VLOOKUP(I230,女子登録②!$P$2:$V$101,5,FALSE),"0")</f>
        <v>0</v>
      </c>
      <c r="K230" s="113" t="str">
        <f>IFERROR(VLOOKUP(G230,女子登録②!$P$2:$V$101,7,FALSE),"0")</f>
        <v>0</v>
      </c>
      <c r="L230" s="112">
        <v>2</v>
      </c>
      <c r="M230" s="112" t="str">
        <f>IFERROR(VLOOKUP(G230,女子登録②!$P$2:$V$101,3,FALSE),"0")</f>
        <v>0</v>
      </c>
      <c r="N230" s="112" t="str">
        <f>IFERROR(VLOOKUP(G230,女子登録②!$P$2:$V$101,6,FALSE),"0")</f>
        <v>0</v>
      </c>
      <c r="O230" s="219"/>
      <c r="P230" s="114" t="s">
        <v>266</v>
      </c>
      <c r="Q230" s="219"/>
      <c r="R230" s="112" t="str">
        <f>IFERROR(VLOOKUP(A230,種目!$C$30:$D$55,2,FALSE),"0")</f>
        <v>0</v>
      </c>
      <c r="S230" s="112">
        <f>入力シート③!J25</f>
        <v>0</v>
      </c>
      <c r="T230" s="114">
        <v>0</v>
      </c>
      <c r="U230" s="114">
        <v>2</v>
      </c>
      <c r="V230" s="112">
        <f>入力シート③!$B$1</f>
        <v>0</v>
      </c>
    </row>
    <row r="231" spans="1:22">
      <c r="A231" s="112">
        <f>入力シート③!I26</f>
        <v>0</v>
      </c>
      <c r="B231" s="112" t="str">
        <f t="shared" si="11"/>
        <v>0</v>
      </c>
      <c r="C231" s="112" t="str">
        <f>IFERROR(VLOOKUP(入力シート③!$B$1,所属!$B$2:$C$56,2,FALSE),"0")</f>
        <v>0</v>
      </c>
      <c r="D231" s="219"/>
      <c r="E231" s="219"/>
      <c r="F231" s="112" t="str">
        <f>入力シート③!$G26</f>
        <v/>
      </c>
      <c r="G231" s="112">
        <f>入力シート③!H26</f>
        <v>0</v>
      </c>
      <c r="H231" s="113" t="str">
        <f>IFERROR(VLOOKUP(G231,女子登録②!$P$2:$V$101,4,FALSE),"0")</f>
        <v>0</v>
      </c>
      <c r="I231" s="112">
        <f t="shared" si="12"/>
        <v>0</v>
      </c>
      <c r="J231" s="113" t="str">
        <f>IFERROR(VLOOKUP(I231,女子登録②!$P$2:$V$101,5,FALSE),"0")</f>
        <v>0</v>
      </c>
      <c r="K231" s="113" t="str">
        <f>IFERROR(VLOOKUP(G231,女子登録②!$P$2:$V$101,7,FALSE),"0")</f>
        <v>0</v>
      </c>
      <c r="L231" s="112">
        <v>2</v>
      </c>
      <c r="M231" s="112" t="str">
        <f>IFERROR(VLOOKUP(G231,女子登録②!$P$2:$V$101,3,FALSE),"0")</f>
        <v>0</v>
      </c>
      <c r="N231" s="112" t="str">
        <f>IFERROR(VLOOKUP(G231,女子登録②!$P$2:$V$101,6,FALSE),"0")</f>
        <v>0</v>
      </c>
      <c r="O231" s="219"/>
      <c r="P231" s="114" t="s">
        <v>266</v>
      </c>
      <c r="Q231" s="219"/>
      <c r="R231" s="112" t="str">
        <f>IFERROR(VLOOKUP(A231,種目!$C$30:$D$55,2,FALSE),"0")</f>
        <v>0</v>
      </c>
      <c r="S231" s="112">
        <f>入力シート③!J26</f>
        <v>0</v>
      </c>
      <c r="T231" s="114">
        <v>0</v>
      </c>
      <c r="U231" s="114">
        <v>2</v>
      </c>
      <c r="V231" s="112">
        <f>入力シート③!$B$1</f>
        <v>0</v>
      </c>
    </row>
    <row r="232" spans="1:22">
      <c r="A232" s="112">
        <f>入力シート③!I27</f>
        <v>0</v>
      </c>
      <c r="B232" s="112" t="str">
        <f t="shared" si="11"/>
        <v>0</v>
      </c>
      <c r="C232" s="112" t="str">
        <f>IFERROR(VLOOKUP(入力シート③!$B$1,所属!$B$2:$C$56,2,FALSE),"0")</f>
        <v>0</v>
      </c>
      <c r="D232" s="219"/>
      <c r="E232" s="219"/>
      <c r="F232" s="112" t="str">
        <f>入力シート③!$G27</f>
        <v/>
      </c>
      <c r="G232" s="112">
        <f>入力シート③!H27</f>
        <v>0</v>
      </c>
      <c r="H232" s="113" t="str">
        <f>IFERROR(VLOOKUP(G232,女子登録②!$P$2:$V$101,4,FALSE),"0")</f>
        <v>0</v>
      </c>
      <c r="I232" s="112">
        <f t="shared" si="12"/>
        <v>0</v>
      </c>
      <c r="J232" s="113" t="str">
        <f>IFERROR(VLOOKUP(I232,女子登録②!$P$2:$V$101,5,FALSE),"0")</f>
        <v>0</v>
      </c>
      <c r="K232" s="113" t="str">
        <f>IFERROR(VLOOKUP(G232,女子登録②!$P$2:$V$101,7,FALSE),"0")</f>
        <v>0</v>
      </c>
      <c r="L232" s="112">
        <v>2</v>
      </c>
      <c r="M232" s="112" t="str">
        <f>IFERROR(VLOOKUP(G232,女子登録②!$P$2:$V$101,3,FALSE),"0")</f>
        <v>0</v>
      </c>
      <c r="N232" s="112" t="str">
        <f>IFERROR(VLOOKUP(G232,女子登録②!$P$2:$V$101,6,FALSE),"0")</f>
        <v>0</v>
      </c>
      <c r="O232" s="219"/>
      <c r="P232" s="114" t="s">
        <v>266</v>
      </c>
      <c r="Q232" s="219"/>
      <c r="R232" s="112" t="str">
        <f>IFERROR(VLOOKUP(A232,種目!$C$30:$D$55,2,FALSE),"0")</f>
        <v>0</v>
      </c>
      <c r="S232" s="112">
        <f>入力シート③!J27</f>
        <v>0</v>
      </c>
      <c r="T232" s="114">
        <v>0</v>
      </c>
      <c r="U232" s="114">
        <v>2</v>
      </c>
      <c r="V232" s="112">
        <f>入力シート③!$B$1</f>
        <v>0</v>
      </c>
    </row>
    <row r="233" spans="1:22">
      <c r="A233" s="112">
        <f>入力シート③!I28</f>
        <v>0</v>
      </c>
      <c r="B233" s="112" t="str">
        <f t="shared" si="11"/>
        <v>0</v>
      </c>
      <c r="C233" s="112" t="str">
        <f>IFERROR(VLOOKUP(入力シート③!$B$1,所属!$B$2:$C$56,2,FALSE),"0")</f>
        <v>0</v>
      </c>
      <c r="D233" s="219"/>
      <c r="E233" s="219"/>
      <c r="F233" s="112" t="str">
        <f>入力シート③!$G28</f>
        <v/>
      </c>
      <c r="G233" s="112">
        <f>入力シート③!H28</f>
        <v>0</v>
      </c>
      <c r="H233" s="113" t="str">
        <f>IFERROR(VLOOKUP(G233,女子登録②!$P$2:$V$101,4,FALSE),"0")</f>
        <v>0</v>
      </c>
      <c r="I233" s="112">
        <f t="shared" si="12"/>
        <v>0</v>
      </c>
      <c r="J233" s="113" t="str">
        <f>IFERROR(VLOOKUP(I233,女子登録②!$P$2:$V$101,5,FALSE),"0")</f>
        <v>0</v>
      </c>
      <c r="K233" s="113" t="str">
        <f>IFERROR(VLOOKUP(G233,女子登録②!$P$2:$V$101,7,FALSE),"0")</f>
        <v>0</v>
      </c>
      <c r="L233" s="112">
        <v>2</v>
      </c>
      <c r="M233" s="112" t="str">
        <f>IFERROR(VLOOKUP(G233,女子登録②!$P$2:$V$101,3,FALSE),"0")</f>
        <v>0</v>
      </c>
      <c r="N233" s="112" t="str">
        <f>IFERROR(VLOOKUP(G233,女子登録②!$P$2:$V$101,6,FALSE),"0")</f>
        <v>0</v>
      </c>
      <c r="O233" s="219"/>
      <c r="P233" s="114" t="s">
        <v>266</v>
      </c>
      <c r="Q233" s="219"/>
      <c r="R233" s="112" t="str">
        <f>IFERROR(VLOOKUP(A233,種目!$C$30:$D$55,2,FALSE),"0")</f>
        <v>0</v>
      </c>
      <c r="S233" s="112">
        <f>入力シート③!J28</f>
        <v>0</v>
      </c>
      <c r="T233" s="114">
        <v>0</v>
      </c>
      <c r="U233" s="114">
        <v>2</v>
      </c>
      <c r="V233" s="112">
        <f>入力シート③!$B$1</f>
        <v>0</v>
      </c>
    </row>
    <row r="234" spans="1:22">
      <c r="A234" s="112">
        <f>入力シート③!I29</f>
        <v>0</v>
      </c>
      <c r="B234" s="112" t="str">
        <f t="shared" si="11"/>
        <v>0</v>
      </c>
      <c r="C234" s="112" t="str">
        <f>IFERROR(VLOOKUP(入力シート③!$B$1,所属!$B$2:$C$56,2,FALSE),"0")</f>
        <v>0</v>
      </c>
      <c r="D234" s="219"/>
      <c r="E234" s="219"/>
      <c r="F234" s="112" t="str">
        <f>入力シート③!$G29</f>
        <v/>
      </c>
      <c r="G234" s="112">
        <f>入力シート③!H29</f>
        <v>0</v>
      </c>
      <c r="H234" s="113" t="str">
        <f>IFERROR(VLOOKUP(G234,女子登録②!$P$2:$V$101,4,FALSE),"0")</f>
        <v>0</v>
      </c>
      <c r="I234" s="112">
        <f t="shared" si="12"/>
        <v>0</v>
      </c>
      <c r="J234" s="113" t="str">
        <f>IFERROR(VLOOKUP(I234,女子登録②!$P$2:$V$101,5,FALSE),"0")</f>
        <v>0</v>
      </c>
      <c r="K234" s="113" t="str">
        <f>IFERROR(VLOOKUP(G234,女子登録②!$P$2:$V$101,7,FALSE),"0")</f>
        <v>0</v>
      </c>
      <c r="L234" s="112">
        <v>2</v>
      </c>
      <c r="M234" s="112" t="str">
        <f>IFERROR(VLOOKUP(G234,女子登録②!$P$2:$V$101,3,FALSE),"0")</f>
        <v>0</v>
      </c>
      <c r="N234" s="112" t="str">
        <f>IFERROR(VLOOKUP(G234,女子登録②!$P$2:$V$101,6,FALSE),"0")</f>
        <v>0</v>
      </c>
      <c r="O234" s="219"/>
      <c r="P234" s="114" t="s">
        <v>266</v>
      </c>
      <c r="Q234" s="219"/>
      <c r="R234" s="112" t="str">
        <f>IFERROR(VLOOKUP(A234,種目!$C$30:$D$55,2,FALSE),"0")</f>
        <v>0</v>
      </c>
      <c r="S234" s="112">
        <f>入力シート③!J29</f>
        <v>0</v>
      </c>
      <c r="T234" s="114">
        <v>0</v>
      </c>
      <c r="U234" s="114">
        <v>2</v>
      </c>
      <c r="V234" s="112">
        <f>入力シート③!$B$1</f>
        <v>0</v>
      </c>
    </row>
    <row r="235" spans="1:22">
      <c r="A235" s="112">
        <f>入力シート③!I30</f>
        <v>0</v>
      </c>
      <c r="B235" s="112" t="str">
        <f t="shared" si="11"/>
        <v>0</v>
      </c>
      <c r="C235" s="112" t="str">
        <f>IFERROR(VLOOKUP(入力シート③!$B$1,所属!$B$2:$C$56,2,FALSE),"0")</f>
        <v>0</v>
      </c>
      <c r="D235" s="219"/>
      <c r="E235" s="219"/>
      <c r="F235" s="112" t="str">
        <f>入力シート③!$G30</f>
        <v/>
      </c>
      <c r="G235" s="112">
        <f>入力シート③!H30</f>
        <v>0</v>
      </c>
      <c r="H235" s="113" t="str">
        <f>IFERROR(VLOOKUP(G235,女子登録②!$P$2:$V$101,4,FALSE),"0")</f>
        <v>0</v>
      </c>
      <c r="I235" s="112">
        <f t="shared" si="12"/>
        <v>0</v>
      </c>
      <c r="J235" s="113" t="str">
        <f>IFERROR(VLOOKUP(I235,女子登録②!$P$2:$V$101,5,FALSE),"0")</f>
        <v>0</v>
      </c>
      <c r="K235" s="113" t="str">
        <f>IFERROR(VLOOKUP(G235,女子登録②!$P$2:$V$101,7,FALSE),"0")</f>
        <v>0</v>
      </c>
      <c r="L235" s="112">
        <v>2</v>
      </c>
      <c r="M235" s="112" t="str">
        <f>IFERROR(VLOOKUP(G235,女子登録②!$P$2:$V$101,3,FALSE),"0")</f>
        <v>0</v>
      </c>
      <c r="N235" s="112" t="str">
        <f>IFERROR(VLOOKUP(G235,女子登録②!$P$2:$V$101,6,FALSE),"0")</f>
        <v>0</v>
      </c>
      <c r="O235" s="219"/>
      <c r="P235" s="114" t="s">
        <v>266</v>
      </c>
      <c r="Q235" s="219"/>
      <c r="R235" s="112" t="str">
        <f>IFERROR(VLOOKUP(A235,種目!$C$30:$D$55,2,FALSE),"0")</f>
        <v>0</v>
      </c>
      <c r="S235" s="112">
        <f>入力シート③!J30</f>
        <v>0</v>
      </c>
      <c r="T235" s="114">
        <v>0</v>
      </c>
      <c r="U235" s="114">
        <v>2</v>
      </c>
      <c r="V235" s="112">
        <f>入力シート③!$B$1</f>
        <v>0</v>
      </c>
    </row>
    <row r="236" spans="1:22">
      <c r="A236" s="112">
        <f>入力シート③!I31</f>
        <v>0</v>
      </c>
      <c r="B236" s="112" t="str">
        <f t="shared" si="11"/>
        <v>0</v>
      </c>
      <c r="C236" s="112" t="str">
        <f>IFERROR(VLOOKUP(入力シート③!$B$1,所属!$B$2:$C$56,2,FALSE),"0")</f>
        <v>0</v>
      </c>
      <c r="D236" s="219"/>
      <c r="E236" s="219"/>
      <c r="F236" s="112" t="str">
        <f>入力シート③!$G31</f>
        <v/>
      </c>
      <c r="G236" s="112">
        <f>入力シート③!H31</f>
        <v>0</v>
      </c>
      <c r="H236" s="113" t="str">
        <f>IFERROR(VLOOKUP(G236,女子登録②!$P$2:$V$101,4,FALSE),"0")</f>
        <v>0</v>
      </c>
      <c r="I236" s="112">
        <f t="shared" si="12"/>
        <v>0</v>
      </c>
      <c r="J236" s="113" t="str">
        <f>IFERROR(VLOOKUP(I236,女子登録②!$P$2:$V$101,5,FALSE),"0")</f>
        <v>0</v>
      </c>
      <c r="K236" s="113" t="str">
        <f>IFERROR(VLOOKUP(G236,女子登録②!$P$2:$V$101,7,FALSE),"0")</f>
        <v>0</v>
      </c>
      <c r="L236" s="112">
        <v>2</v>
      </c>
      <c r="M236" s="112" t="str">
        <f>IFERROR(VLOOKUP(G236,女子登録②!$P$2:$V$101,3,FALSE),"0")</f>
        <v>0</v>
      </c>
      <c r="N236" s="112" t="str">
        <f>IFERROR(VLOOKUP(G236,女子登録②!$P$2:$V$101,6,FALSE),"0")</f>
        <v>0</v>
      </c>
      <c r="O236" s="219"/>
      <c r="P236" s="114" t="s">
        <v>266</v>
      </c>
      <c r="Q236" s="219"/>
      <c r="R236" s="112" t="str">
        <f>IFERROR(VLOOKUP(A236,種目!$C$30:$D$55,2,FALSE),"0")</f>
        <v>0</v>
      </c>
      <c r="S236" s="112">
        <f>入力シート③!J31</f>
        <v>0</v>
      </c>
      <c r="T236" s="114">
        <v>0</v>
      </c>
      <c r="U236" s="114">
        <v>2</v>
      </c>
      <c r="V236" s="112">
        <f>入力シート③!$B$1</f>
        <v>0</v>
      </c>
    </row>
    <row r="237" spans="1:22">
      <c r="A237" s="112">
        <f>入力シート③!I32</f>
        <v>0</v>
      </c>
      <c r="B237" s="112" t="str">
        <f t="shared" si="11"/>
        <v>0</v>
      </c>
      <c r="C237" s="112" t="str">
        <f>IFERROR(VLOOKUP(入力シート③!$B$1,所属!$B$2:$C$56,2,FALSE),"0")</f>
        <v>0</v>
      </c>
      <c r="D237" s="219"/>
      <c r="E237" s="219"/>
      <c r="F237" s="112" t="str">
        <f>入力シート③!$G32</f>
        <v/>
      </c>
      <c r="G237" s="112">
        <f>入力シート③!H32</f>
        <v>0</v>
      </c>
      <c r="H237" s="113" t="str">
        <f>IFERROR(VLOOKUP(G237,女子登録②!$P$2:$V$101,4,FALSE),"0")</f>
        <v>0</v>
      </c>
      <c r="I237" s="112">
        <f t="shared" si="12"/>
        <v>0</v>
      </c>
      <c r="J237" s="113" t="str">
        <f>IFERROR(VLOOKUP(I237,女子登録②!$P$2:$V$101,5,FALSE),"0")</f>
        <v>0</v>
      </c>
      <c r="K237" s="113" t="str">
        <f>IFERROR(VLOOKUP(G237,女子登録②!$P$2:$V$101,7,FALSE),"0")</f>
        <v>0</v>
      </c>
      <c r="L237" s="112">
        <v>2</v>
      </c>
      <c r="M237" s="112" t="str">
        <f>IFERROR(VLOOKUP(G237,女子登録②!$P$2:$V$101,3,FALSE),"0")</f>
        <v>0</v>
      </c>
      <c r="N237" s="112" t="str">
        <f>IFERROR(VLOOKUP(G237,女子登録②!$P$2:$V$101,6,FALSE),"0")</f>
        <v>0</v>
      </c>
      <c r="O237" s="219"/>
      <c r="P237" s="114" t="s">
        <v>266</v>
      </c>
      <c r="Q237" s="219"/>
      <c r="R237" s="112" t="str">
        <f>IFERROR(VLOOKUP(A237,種目!$C$30:$D$55,2,FALSE),"0")</f>
        <v>0</v>
      </c>
      <c r="S237" s="112">
        <f>入力シート③!J32</f>
        <v>0</v>
      </c>
      <c r="T237" s="114">
        <v>0</v>
      </c>
      <c r="U237" s="114">
        <v>2</v>
      </c>
      <c r="V237" s="112">
        <f>入力シート③!$B$1</f>
        <v>0</v>
      </c>
    </row>
    <row r="238" spans="1:22">
      <c r="A238" s="112">
        <f>入力シート③!I33</f>
        <v>0</v>
      </c>
      <c r="B238" s="112" t="str">
        <f t="shared" si="11"/>
        <v>0</v>
      </c>
      <c r="C238" s="112" t="str">
        <f>IFERROR(VLOOKUP(入力シート③!$B$1,所属!$B$2:$C$56,2,FALSE),"0")</f>
        <v>0</v>
      </c>
      <c r="D238" s="219"/>
      <c r="E238" s="219"/>
      <c r="F238" s="112" t="str">
        <f>入力シート③!$G33</f>
        <v/>
      </c>
      <c r="G238" s="112">
        <f>入力シート③!H33</f>
        <v>0</v>
      </c>
      <c r="H238" s="113" t="str">
        <f>IFERROR(VLOOKUP(G238,女子登録②!$P$2:$V$101,4,FALSE),"0")</f>
        <v>0</v>
      </c>
      <c r="I238" s="112">
        <f t="shared" si="12"/>
        <v>0</v>
      </c>
      <c r="J238" s="113" t="str">
        <f>IFERROR(VLOOKUP(I238,女子登録②!$P$2:$V$101,5,FALSE),"0")</f>
        <v>0</v>
      </c>
      <c r="K238" s="113" t="str">
        <f>IFERROR(VLOOKUP(G238,女子登録②!$P$2:$V$101,7,FALSE),"0")</f>
        <v>0</v>
      </c>
      <c r="L238" s="112">
        <v>2</v>
      </c>
      <c r="M238" s="112" t="str">
        <f>IFERROR(VLOOKUP(G238,女子登録②!$P$2:$V$101,3,FALSE),"0")</f>
        <v>0</v>
      </c>
      <c r="N238" s="112" t="str">
        <f>IFERROR(VLOOKUP(G238,女子登録②!$P$2:$V$101,6,FALSE),"0")</f>
        <v>0</v>
      </c>
      <c r="O238" s="219"/>
      <c r="P238" s="114" t="s">
        <v>266</v>
      </c>
      <c r="Q238" s="219"/>
      <c r="R238" s="112" t="str">
        <f>IFERROR(VLOOKUP(A238,種目!$C$30:$D$55,2,FALSE),"0")</f>
        <v>0</v>
      </c>
      <c r="S238" s="112">
        <f>入力シート③!J33</f>
        <v>0</v>
      </c>
      <c r="T238" s="114">
        <v>0</v>
      </c>
      <c r="U238" s="114">
        <v>2</v>
      </c>
      <c r="V238" s="112">
        <f>入力シート③!$B$1</f>
        <v>0</v>
      </c>
    </row>
    <row r="239" spans="1:22">
      <c r="A239" s="112">
        <f>入力シート③!I34</f>
        <v>0</v>
      </c>
      <c r="B239" s="112" t="str">
        <f t="shared" si="11"/>
        <v>0</v>
      </c>
      <c r="C239" s="112" t="str">
        <f>IFERROR(VLOOKUP(入力シート③!$B$1,所属!$B$2:$C$56,2,FALSE),"0")</f>
        <v>0</v>
      </c>
      <c r="D239" s="219"/>
      <c r="E239" s="219"/>
      <c r="F239" s="112" t="str">
        <f>入力シート③!$G34</f>
        <v/>
      </c>
      <c r="G239" s="112">
        <f>入力シート③!H34</f>
        <v>0</v>
      </c>
      <c r="H239" s="113" t="str">
        <f>IFERROR(VLOOKUP(G239,女子登録②!$P$2:$V$101,4,FALSE),"0")</f>
        <v>0</v>
      </c>
      <c r="I239" s="112">
        <f t="shared" si="12"/>
        <v>0</v>
      </c>
      <c r="J239" s="113" t="str">
        <f>IFERROR(VLOOKUP(I239,女子登録②!$P$2:$V$101,5,FALSE),"0")</f>
        <v>0</v>
      </c>
      <c r="K239" s="113" t="str">
        <f>IFERROR(VLOOKUP(G239,女子登録②!$P$2:$V$101,7,FALSE),"0")</f>
        <v>0</v>
      </c>
      <c r="L239" s="112">
        <v>2</v>
      </c>
      <c r="M239" s="112" t="str">
        <f>IFERROR(VLOOKUP(G239,女子登録②!$P$2:$V$101,3,FALSE),"0")</f>
        <v>0</v>
      </c>
      <c r="N239" s="112" t="str">
        <f>IFERROR(VLOOKUP(G239,女子登録②!$P$2:$V$101,6,FALSE),"0")</f>
        <v>0</v>
      </c>
      <c r="O239" s="219"/>
      <c r="P239" s="114" t="s">
        <v>266</v>
      </c>
      <c r="Q239" s="219"/>
      <c r="R239" s="112" t="str">
        <f>IFERROR(VLOOKUP(A239,種目!$C$30:$D$55,2,FALSE),"0")</f>
        <v>0</v>
      </c>
      <c r="S239" s="112">
        <f>入力シート③!J34</f>
        <v>0</v>
      </c>
      <c r="T239" s="114">
        <v>0</v>
      </c>
      <c r="U239" s="114">
        <v>2</v>
      </c>
      <c r="V239" s="112">
        <f>入力シート③!$B$1</f>
        <v>0</v>
      </c>
    </row>
    <row r="240" spans="1:22">
      <c r="A240" s="112">
        <f>入力シート③!I35</f>
        <v>0</v>
      </c>
      <c r="B240" s="112" t="str">
        <f t="shared" si="11"/>
        <v>0</v>
      </c>
      <c r="C240" s="112" t="str">
        <f>IFERROR(VLOOKUP(入力シート③!$B$1,所属!$B$2:$C$56,2,FALSE),"0")</f>
        <v>0</v>
      </c>
      <c r="D240" s="219"/>
      <c r="E240" s="219"/>
      <c r="F240" s="112" t="str">
        <f>入力シート③!$G35</f>
        <v/>
      </c>
      <c r="G240" s="112">
        <f>入力シート③!H35</f>
        <v>0</v>
      </c>
      <c r="H240" s="113" t="str">
        <f>IFERROR(VLOOKUP(G240,女子登録②!$P$2:$V$101,4,FALSE),"0")</f>
        <v>0</v>
      </c>
      <c r="I240" s="112">
        <f t="shared" si="12"/>
        <v>0</v>
      </c>
      <c r="J240" s="113" t="str">
        <f>IFERROR(VLOOKUP(I240,女子登録②!$P$2:$V$101,5,FALSE),"0")</f>
        <v>0</v>
      </c>
      <c r="K240" s="113" t="str">
        <f>IFERROR(VLOOKUP(G240,女子登録②!$P$2:$V$101,7,FALSE),"0")</f>
        <v>0</v>
      </c>
      <c r="L240" s="112">
        <v>2</v>
      </c>
      <c r="M240" s="112" t="str">
        <f>IFERROR(VLOOKUP(G240,女子登録②!$P$2:$V$101,3,FALSE),"0")</f>
        <v>0</v>
      </c>
      <c r="N240" s="112" t="str">
        <f>IFERROR(VLOOKUP(G240,女子登録②!$P$2:$V$101,6,FALSE),"0")</f>
        <v>0</v>
      </c>
      <c r="O240" s="219"/>
      <c r="P240" s="114" t="s">
        <v>266</v>
      </c>
      <c r="Q240" s="219"/>
      <c r="R240" s="112" t="str">
        <f>IFERROR(VLOOKUP(A240,種目!$C$30:$D$55,2,FALSE),"0")</f>
        <v>0</v>
      </c>
      <c r="S240" s="112">
        <f>入力シート③!J35</f>
        <v>0</v>
      </c>
      <c r="T240" s="114">
        <v>0</v>
      </c>
      <c r="U240" s="114">
        <v>2</v>
      </c>
      <c r="V240" s="112">
        <f>入力シート③!$B$1</f>
        <v>0</v>
      </c>
    </row>
    <row r="241" spans="1:22">
      <c r="A241" s="112">
        <f>入力シート③!I36</f>
        <v>0</v>
      </c>
      <c r="B241" s="112" t="str">
        <f t="shared" si="11"/>
        <v>0</v>
      </c>
      <c r="C241" s="112" t="str">
        <f>IFERROR(VLOOKUP(入力シート③!$B$1,所属!$B$2:$C$56,2,FALSE),"0")</f>
        <v>0</v>
      </c>
      <c r="D241" s="219"/>
      <c r="E241" s="219"/>
      <c r="F241" s="112" t="str">
        <f>入力シート③!$G36</f>
        <v/>
      </c>
      <c r="G241" s="112">
        <f>入力シート③!H36</f>
        <v>0</v>
      </c>
      <c r="H241" s="113" t="str">
        <f>IFERROR(VLOOKUP(G241,女子登録②!$P$2:$V$101,4,FALSE),"0")</f>
        <v>0</v>
      </c>
      <c r="I241" s="112">
        <f t="shared" si="12"/>
        <v>0</v>
      </c>
      <c r="J241" s="113" t="str">
        <f>IFERROR(VLOOKUP(I241,女子登録②!$P$2:$V$101,5,FALSE),"0")</f>
        <v>0</v>
      </c>
      <c r="K241" s="113" t="str">
        <f>IFERROR(VLOOKUP(G241,女子登録②!$P$2:$V$101,7,FALSE),"0")</f>
        <v>0</v>
      </c>
      <c r="L241" s="112">
        <v>2</v>
      </c>
      <c r="M241" s="112" t="str">
        <f>IFERROR(VLOOKUP(G241,女子登録②!$P$2:$V$101,3,FALSE),"0")</f>
        <v>0</v>
      </c>
      <c r="N241" s="112" t="str">
        <f>IFERROR(VLOOKUP(G241,女子登録②!$P$2:$V$101,6,FALSE),"0")</f>
        <v>0</v>
      </c>
      <c r="O241" s="219"/>
      <c r="P241" s="114" t="s">
        <v>266</v>
      </c>
      <c r="Q241" s="219"/>
      <c r="R241" s="112" t="str">
        <f>IFERROR(VLOOKUP(A241,種目!$C$30:$D$55,2,FALSE),"0")</f>
        <v>0</v>
      </c>
      <c r="S241" s="112">
        <f>入力シート③!J36</f>
        <v>0</v>
      </c>
      <c r="T241" s="114">
        <v>0</v>
      </c>
      <c r="U241" s="114">
        <v>2</v>
      </c>
      <c r="V241" s="112">
        <f>入力シート③!$B$1</f>
        <v>0</v>
      </c>
    </row>
    <row r="242" spans="1:22">
      <c r="A242" s="112">
        <f>入力シート③!I37</f>
        <v>0</v>
      </c>
      <c r="B242" s="112" t="str">
        <f t="shared" si="11"/>
        <v>0</v>
      </c>
      <c r="C242" s="112" t="str">
        <f>IFERROR(VLOOKUP(入力シート③!$B$1,所属!$B$2:$C$56,2,FALSE),"0")</f>
        <v>0</v>
      </c>
      <c r="D242" s="219"/>
      <c r="E242" s="219"/>
      <c r="F242" s="112" t="str">
        <f>入力シート③!$G37</f>
        <v/>
      </c>
      <c r="G242" s="112">
        <f>入力シート③!H37</f>
        <v>0</v>
      </c>
      <c r="H242" s="113" t="str">
        <f>IFERROR(VLOOKUP(G242,女子登録②!$P$2:$V$101,4,FALSE),"0")</f>
        <v>0</v>
      </c>
      <c r="I242" s="112">
        <f t="shared" si="12"/>
        <v>0</v>
      </c>
      <c r="J242" s="113" t="str">
        <f>IFERROR(VLOOKUP(I242,女子登録②!$P$2:$V$101,5,FALSE),"0")</f>
        <v>0</v>
      </c>
      <c r="K242" s="113" t="str">
        <f>IFERROR(VLOOKUP(G242,女子登録②!$P$2:$V$101,7,FALSE),"0")</f>
        <v>0</v>
      </c>
      <c r="L242" s="112">
        <v>2</v>
      </c>
      <c r="M242" s="112" t="str">
        <f>IFERROR(VLOOKUP(G242,女子登録②!$P$2:$V$101,3,FALSE),"0")</f>
        <v>0</v>
      </c>
      <c r="N242" s="112" t="str">
        <f>IFERROR(VLOOKUP(G242,女子登録②!$P$2:$V$101,6,FALSE),"0")</f>
        <v>0</v>
      </c>
      <c r="O242" s="219"/>
      <c r="P242" s="114" t="s">
        <v>266</v>
      </c>
      <c r="Q242" s="219"/>
      <c r="R242" s="112" t="str">
        <f>IFERROR(VLOOKUP(A242,種目!$C$30:$D$55,2,FALSE),"0")</f>
        <v>0</v>
      </c>
      <c r="S242" s="112">
        <f>入力シート③!J37</f>
        <v>0</v>
      </c>
      <c r="T242" s="114">
        <v>0</v>
      </c>
      <c r="U242" s="114">
        <v>2</v>
      </c>
      <c r="V242" s="112">
        <f>入力シート③!$B$1</f>
        <v>0</v>
      </c>
    </row>
    <row r="243" spans="1:22">
      <c r="A243" s="112">
        <f>入力シート③!I38</f>
        <v>0</v>
      </c>
      <c r="B243" s="112" t="str">
        <f t="shared" si="11"/>
        <v>0</v>
      </c>
      <c r="C243" s="112" t="str">
        <f>IFERROR(VLOOKUP(入力シート③!$B$1,所属!$B$2:$C$56,2,FALSE),"0")</f>
        <v>0</v>
      </c>
      <c r="D243" s="219"/>
      <c r="E243" s="219"/>
      <c r="F243" s="112" t="str">
        <f>入力シート③!$G38</f>
        <v/>
      </c>
      <c r="G243" s="112">
        <f>入力シート③!H38</f>
        <v>0</v>
      </c>
      <c r="H243" s="113" t="str">
        <f>IFERROR(VLOOKUP(G243,女子登録②!$P$2:$V$101,4,FALSE),"0")</f>
        <v>0</v>
      </c>
      <c r="I243" s="112">
        <f t="shared" si="12"/>
        <v>0</v>
      </c>
      <c r="J243" s="113" t="str">
        <f>IFERROR(VLOOKUP(I243,女子登録②!$P$2:$V$101,5,FALSE),"0")</f>
        <v>0</v>
      </c>
      <c r="K243" s="113" t="str">
        <f>IFERROR(VLOOKUP(G243,女子登録②!$P$2:$V$101,7,FALSE),"0")</f>
        <v>0</v>
      </c>
      <c r="L243" s="112">
        <v>2</v>
      </c>
      <c r="M243" s="112" t="str">
        <f>IFERROR(VLOOKUP(G243,女子登録②!$P$2:$V$101,3,FALSE),"0")</f>
        <v>0</v>
      </c>
      <c r="N243" s="112" t="str">
        <f>IFERROR(VLOOKUP(G243,女子登録②!$P$2:$V$101,6,FALSE),"0")</f>
        <v>0</v>
      </c>
      <c r="O243" s="219"/>
      <c r="P243" s="114" t="s">
        <v>266</v>
      </c>
      <c r="Q243" s="219"/>
      <c r="R243" s="112" t="str">
        <f>IFERROR(VLOOKUP(A243,種目!$C$30:$D$55,2,FALSE),"0")</f>
        <v>0</v>
      </c>
      <c r="S243" s="112">
        <f>入力シート③!J38</f>
        <v>0</v>
      </c>
      <c r="T243" s="114">
        <v>0</v>
      </c>
      <c r="U243" s="114">
        <v>2</v>
      </c>
      <c r="V243" s="112">
        <f>入力シート③!$B$1</f>
        <v>0</v>
      </c>
    </row>
    <row r="244" spans="1:22">
      <c r="A244" s="112">
        <f>入力シート③!I39</f>
        <v>0</v>
      </c>
      <c r="B244" s="112" t="str">
        <f t="shared" si="11"/>
        <v>0</v>
      </c>
      <c r="C244" s="112" t="str">
        <f>IFERROR(VLOOKUP(入力シート③!$B$1,所属!$B$2:$C$56,2,FALSE),"0")</f>
        <v>0</v>
      </c>
      <c r="D244" s="219"/>
      <c r="E244" s="219"/>
      <c r="F244" s="112" t="str">
        <f>入力シート③!$G39</f>
        <v/>
      </c>
      <c r="G244" s="112">
        <f>入力シート③!H39</f>
        <v>0</v>
      </c>
      <c r="H244" s="113" t="str">
        <f>IFERROR(VLOOKUP(G244,女子登録②!$P$2:$V$101,4,FALSE),"0")</f>
        <v>0</v>
      </c>
      <c r="I244" s="112">
        <f t="shared" si="12"/>
        <v>0</v>
      </c>
      <c r="J244" s="113" t="str">
        <f>IFERROR(VLOOKUP(I244,女子登録②!$P$2:$V$101,5,FALSE),"0")</f>
        <v>0</v>
      </c>
      <c r="K244" s="113" t="str">
        <f>IFERROR(VLOOKUP(G244,女子登録②!$P$2:$V$101,7,FALSE),"0")</f>
        <v>0</v>
      </c>
      <c r="L244" s="112">
        <v>2</v>
      </c>
      <c r="M244" s="112" t="str">
        <f>IFERROR(VLOOKUP(G244,女子登録②!$P$2:$V$101,3,FALSE),"0")</f>
        <v>0</v>
      </c>
      <c r="N244" s="112" t="str">
        <f>IFERROR(VLOOKUP(G244,女子登録②!$P$2:$V$101,6,FALSE),"0")</f>
        <v>0</v>
      </c>
      <c r="O244" s="219"/>
      <c r="P244" s="114" t="s">
        <v>266</v>
      </c>
      <c r="Q244" s="219"/>
      <c r="R244" s="112" t="str">
        <f>IFERROR(VLOOKUP(A244,種目!$C$30:$D$55,2,FALSE),"0")</f>
        <v>0</v>
      </c>
      <c r="S244" s="112">
        <f>入力シート③!J39</f>
        <v>0</v>
      </c>
      <c r="T244" s="114">
        <v>0</v>
      </c>
      <c r="U244" s="114">
        <v>2</v>
      </c>
      <c r="V244" s="112">
        <f>入力シート③!$B$1</f>
        <v>0</v>
      </c>
    </row>
    <row r="245" spans="1:22">
      <c r="A245" s="112">
        <f>入力シート③!I40</f>
        <v>0</v>
      </c>
      <c r="B245" s="112" t="str">
        <f t="shared" si="11"/>
        <v>0</v>
      </c>
      <c r="C245" s="112" t="str">
        <f>IFERROR(VLOOKUP(入力シート③!$B$1,所属!$B$2:$C$56,2,FALSE),"0")</f>
        <v>0</v>
      </c>
      <c r="D245" s="219"/>
      <c r="E245" s="219"/>
      <c r="F245" s="112" t="str">
        <f>入力シート③!$G40</f>
        <v/>
      </c>
      <c r="G245" s="112">
        <f>入力シート③!H40</f>
        <v>0</v>
      </c>
      <c r="H245" s="113" t="str">
        <f>IFERROR(VLOOKUP(G245,女子登録②!$P$2:$V$101,4,FALSE),"0")</f>
        <v>0</v>
      </c>
      <c r="I245" s="112">
        <f t="shared" si="12"/>
        <v>0</v>
      </c>
      <c r="J245" s="113" t="str">
        <f>IFERROR(VLOOKUP(I245,女子登録②!$P$2:$V$101,5,FALSE),"0")</f>
        <v>0</v>
      </c>
      <c r="K245" s="113" t="str">
        <f>IFERROR(VLOOKUP(G245,女子登録②!$P$2:$V$101,7,FALSE),"0")</f>
        <v>0</v>
      </c>
      <c r="L245" s="112">
        <v>2</v>
      </c>
      <c r="M245" s="112" t="str">
        <f>IFERROR(VLOOKUP(G245,女子登録②!$P$2:$V$101,3,FALSE),"0")</f>
        <v>0</v>
      </c>
      <c r="N245" s="112" t="str">
        <f>IFERROR(VLOOKUP(G245,女子登録②!$P$2:$V$101,6,FALSE),"0")</f>
        <v>0</v>
      </c>
      <c r="O245" s="219"/>
      <c r="P245" s="114" t="s">
        <v>266</v>
      </c>
      <c r="Q245" s="219"/>
      <c r="R245" s="112" t="str">
        <f>IFERROR(VLOOKUP(A245,種目!$C$30:$D$55,2,FALSE),"0")</f>
        <v>0</v>
      </c>
      <c r="S245" s="112">
        <f>入力シート③!J40</f>
        <v>0</v>
      </c>
      <c r="T245" s="114">
        <v>0</v>
      </c>
      <c r="U245" s="114">
        <v>2</v>
      </c>
      <c r="V245" s="112">
        <f>入力シート③!$B$1</f>
        <v>0</v>
      </c>
    </row>
    <row r="246" spans="1:22">
      <c r="A246" s="112">
        <f>入力シート③!I41</f>
        <v>0</v>
      </c>
      <c r="B246" s="112" t="str">
        <f t="shared" si="11"/>
        <v>0</v>
      </c>
      <c r="C246" s="112" t="str">
        <f>IFERROR(VLOOKUP(入力シート③!$B$1,所属!$B$2:$C$56,2,FALSE),"0")</f>
        <v>0</v>
      </c>
      <c r="D246" s="219"/>
      <c r="E246" s="219"/>
      <c r="F246" s="112" t="str">
        <f>入力シート③!$G41</f>
        <v/>
      </c>
      <c r="G246" s="112">
        <f>入力シート③!H41</f>
        <v>0</v>
      </c>
      <c r="H246" s="113" t="str">
        <f>IFERROR(VLOOKUP(G246,女子登録②!$P$2:$V$101,4,FALSE),"0")</f>
        <v>0</v>
      </c>
      <c r="I246" s="112">
        <f t="shared" si="12"/>
        <v>0</v>
      </c>
      <c r="J246" s="113" t="str">
        <f>IFERROR(VLOOKUP(I246,女子登録②!$P$2:$V$101,5,FALSE),"0")</f>
        <v>0</v>
      </c>
      <c r="K246" s="113" t="str">
        <f>IFERROR(VLOOKUP(G246,女子登録②!$P$2:$V$101,7,FALSE),"0")</f>
        <v>0</v>
      </c>
      <c r="L246" s="112">
        <v>2</v>
      </c>
      <c r="M246" s="112" t="str">
        <f>IFERROR(VLOOKUP(G246,女子登録②!$P$2:$V$101,3,FALSE),"0")</f>
        <v>0</v>
      </c>
      <c r="N246" s="112" t="str">
        <f>IFERROR(VLOOKUP(G246,女子登録②!$P$2:$V$101,6,FALSE),"0")</f>
        <v>0</v>
      </c>
      <c r="O246" s="219"/>
      <c r="P246" s="114" t="s">
        <v>266</v>
      </c>
      <c r="Q246" s="219"/>
      <c r="R246" s="112" t="str">
        <f>IFERROR(VLOOKUP(A246,種目!$C$30:$D$55,2,FALSE),"0")</f>
        <v>0</v>
      </c>
      <c r="S246" s="112">
        <f>入力シート③!J41</f>
        <v>0</v>
      </c>
      <c r="T246" s="114">
        <v>0</v>
      </c>
      <c r="U246" s="114">
        <v>2</v>
      </c>
      <c r="V246" s="112">
        <f>入力シート③!$B$1</f>
        <v>0</v>
      </c>
    </row>
    <row r="247" spans="1:22">
      <c r="A247" s="112">
        <f>入力シート③!I42</f>
        <v>0</v>
      </c>
      <c r="B247" s="112" t="str">
        <f t="shared" si="11"/>
        <v>0</v>
      </c>
      <c r="C247" s="112" t="str">
        <f>IFERROR(VLOOKUP(入力シート③!$B$1,所属!$B$2:$C$56,2,FALSE),"0")</f>
        <v>0</v>
      </c>
      <c r="D247" s="219"/>
      <c r="E247" s="219"/>
      <c r="F247" s="112" t="str">
        <f>入力シート③!$G42</f>
        <v/>
      </c>
      <c r="G247" s="112">
        <f>入力シート③!H42</f>
        <v>0</v>
      </c>
      <c r="H247" s="113" t="str">
        <f>IFERROR(VLOOKUP(G247,女子登録②!$P$2:$V$101,4,FALSE),"0")</f>
        <v>0</v>
      </c>
      <c r="I247" s="112">
        <f t="shared" si="12"/>
        <v>0</v>
      </c>
      <c r="J247" s="113" t="str">
        <f>IFERROR(VLOOKUP(I247,女子登録②!$P$2:$V$101,5,FALSE),"0")</f>
        <v>0</v>
      </c>
      <c r="K247" s="113" t="str">
        <f>IFERROR(VLOOKUP(G247,女子登録②!$P$2:$V$101,7,FALSE),"0")</f>
        <v>0</v>
      </c>
      <c r="L247" s="112">
        <v>2</v>
      </c>
      <c r="M247" s="112" t="str">
        <f>IFERROR(VLOOKUP(G247,女子登録②!$P$2:$V$101,3,FALSE),"0")</f>
        <v>0</v>
      </c>
      <c r="N247" s="112" t="str">
        <f>IFERROR(VLOOKUP(G247,女子登録②!$P$2:$V$101,6,FALSE),"0")</f>
        <v>0</v>
      </c>
      <c r="O247" s="219"/>
      <c r="P247" s="114" t="s">
        <v>266</v>
      </c>
      <c r="Q247" s="219"/>
      <c r="R247" s="112" t="str">
        <f>IFERROR(VLOOKUP(A247,種目!$C$30:$D$55,2,FALSE),"0")</f>
        <v>0</v>
      </c>
      <c r="S247" s="112">
        <f>入力シート③!J42</f>
        <v>0</v>
      </c>
      <c r="T247" s="114">
        <v>0</v>
      </c>
      <c r="U247" s="114">
        <v>2</v>
      </c>
      <c r="V247" s="112">
        <f>入力シート③!$B$1</f>
        <v>0</v>
      </c>
    </row>
    <row r="248" spans="1:22">
      <c r="A248" s="112">
        <f>入力シート③!I43</f>
        <v>0</v>
      </c>
      <c r="B248" s="112" t="str">
        <f t="shared" si="11"/>
        <v>0</v>
      </c>
      <c r="C248" s="112" t="str">
        <f>IFERROR(VLOOKUP(入力シート③!$B$1,所属!$B$2:$C$56,2,FALSE),"0")</f>
        <v>0</v>
      </c>
      <c r="D248" s="219"/>
      <c r="E248" s="219"/>
      <c r="F248" s="112" t="str">
        <f>入力シート③!$G43</f>
        <v/>
      </c>
      <c r="G248" s="112">
        <f>入力シート③!H43</f>
        <v>0</v>
      </c>
      <c r="H248" s="113" t="str">
        <f>IFERROR(VLOOKUP(G248,女子登録②!$P$2:$V$101,4,FALSE),"0")</f>
        <v>0</v>
      </c>
      <c r="I248" s="112">
        <f t="shared" si="12"/>
        <v>0</v>
      </c>
      <c r="J248" s="113" t="str">
        <f>IFERROR(VLOOKUP(I248,女子登録②!$P$2:$V$101,5,FALSE),"0")</f>
        <v>0</v>
      </c>
      <c r="K248" s="113" t="str">
        <f>IFERROR(VLOOKUP(G248,女子登録②!$P$2:$V$101,7,FALSE),"0")</f>
        <v>0</v>
      </c>
      <c r="L248" s="112">
        <v>2</v>
      </c>
      <c r="M248" s="112" t="str">
        <f>IFERROR(VLOOKUP(G248,女子登録②!$P$2:$V$101,3,FALSE),"0")</f>
        <v>0</v>
      </c>
      <c r="N248" s="112" t="str">
        <f>IFERROR(VLOOKUP(G248,女子登録②!$P$2:$V$101,6,FALSE),"0")</f>
        <v>0</v>
      </c>
      <c r="O248" s="219"/>
      <c r="P248" s="114" t="s">
        <v>266</v>
      </c>
      <c r="Q248" s="219"/>
      <c r="R248" s="112" t="str">
        <f>IFERROR(VLOOKUP(A248,種目!$C$30:$D$55,2,FALSE),"0")</f>
        <v>0</v>
      </c>
      <c r="S248" s="112">
        <f>入力シート③!J43</f>
        <v>0</v>
      </c>
      <c r="T248" s="114">
        <v>0</v>
      </c>
      <c r="U248" s="114">
        <v>2</v>
      </c>
      <c r="V248" s="112">
        <f>入力シート③!$B$1</f>
        <v>0</v>
      </c>
    </row>
    <row r="249" spans="1:22">
      <c r="A249" s="112">
        <f>入力シート③!I44</f>
        <v>0</v>
      </c>
      <c r="B249" s="112" t="str">
        <f t="shared" si="11"/>
        <v>0</v>
      </c>
      <c r="C249" s="112" t="str">
        <f>IFERROR(VLOOKUP(入力シート③!$B$1,所属!$B$2:$C$56,2,FALSE),"0")</f>
        <v>0</v>
      </c>
      <c r="D249" s="219"/>
      <c r="E249" s="219"/>
      <c r="F249" s="112" t="str">
        <f>入力シート③!$G44</f>
        <v/>
      </c>
      <c r="G249" s="112">
        <f>入力シート③!H44</f>
        <v>0</v>
      </c>
      <c r="H249" s="113" t="str">
        <f>IFERROR(VLOOKUP(G249,女子登録②!$P$2:$V$101,4,FALSE),"0")</f>
        <v>0</v>
      </c>
      <c r="I249" s="112">
        <f t="shared" si="12"/>
        <v>0</v>
      </c>
      <c r="J249" s="113" t="str">
        <f>IFERROR(VLOOKUP(I249,女子登録②!$P$2:$V$101,5,FALSE),"0")</f>
        <v>0</v>
      </c>
      <c r="K249" s="113" t="str">
        <f>IFERROR(VLOOKUP(G249,女子登録②!$P$2:$V$101,7,FALSE),"0")</f>
        <v>0</v>
      </c>
      <c r="L249" s="112">
        <v>2</v>
      </c>
      <c r="M249" s="112" t="str">
        <f>IFERROR(VLOOKUP(G249,女子登録②!$P$2:$V$101,3,FALSE),"0")</f>
        <v>0</v>
      </c>
      <c r="N249" s="112" t="str">
        <f>IFERROR(VLOOKUP(G249,女子登録②!$P$2:$V$101,6,FALSE),"0")</f>
        <v>0</v>
      </c>
      <c r="O249" s="219"/>
      <c r="P249" s="114" t="s">
        <v>266</v>
      </c>
      <c r="Q249" s="219"/>
      <c r="R249" s="112" t="str">
        <f>IFERROR(VLOOKUP(A249,種目!$C$30:$D$55,2,FALSE),"0")</f>
        <v>0</v>
      </c>
      <c r="S249" s="112">
        <f>入力シート③!J44</f>
        <v>0</v>
      </c>
      <c r="T249" s="114">
        <v>0</v>
      </c>
      <c r="U249" s="114">
        <v>2</v>
      </c>
      <c r="V249" s="112">
        <f>入力シート③!$B$1</f>
        <v>0</v>
      </c>
    </row>
    <row r="250" spans="1:22">
      <c r="A250" s="112">
        <f>入力シート③!I45</f>
        <v>0</v>
      </c>
      <c r="B250" s="112" t="str">
        <f t="shared" si="11"/>
        <v>0</v>
      </c>
      <c r="C250" s="112" t="str">
        <f>IFERROR(VLOOKUP(入力シート③!$B$1,所属!$B$2:$C$56,2,FALSE),"0")</f>
        <v>0</v>
      </c>
      <c r="D250" s="219"/>
      <c r="E250" s="219"/>
      <c r="F250" s="112" t="str">
        <f>入力シート③!$G45</f>
        <v/>
      </c>
      <c r="G250" s="112">
        <f>入力シート③!H45</f>
        <v>0</v>
      </c>
      <c r="H250" s="113" t="str">
        <f>IFERROR(VLOOKUP(G250,女子登録②!$P$2:$V$101,4,FALSE),"0")</f>
        <v>0</v>
      </c>
      <c r="I250" s="112">
        <f t="shared" si="12"/>
        <v>0</v>
      </c>
      <c r="J250" s="113" t="str">
        <f>IFERROR(VLOOKUP(I250,女子登録②!$P$2:$V$101,5,FALSE),"0")</f>
        <v>0</v>
      </c>
      <c r="K250" s="113" t="str">
        <f>IFERROR(VLOOKUP(G250,女子登録②!$P$2:$V$101,7,FALSE),"0")</f>
        <v>0</v>
      </c>
      <c r="L250" s="112">
        <v>2</v>
      </c>
      <c r="M250" s="112" t="str">
        <f>IFERROR(VLOOKUP(G250,女子登録②!$P$2:$V$101,3,FALSE),"0")</f>
        <v>0</v>
      </c>
      <c r="N250" s="112" t="str">
        <f>IFERROR(VLOOKUP(G250,女子登録②!$P$2:$V$101,6,FALSE),"0")</f>
        <v>0</v>
      </c>
      <c r="O250" s="219"/>
      <c r="P250" s="114" t="s">
        <v>266</v>
      </c>
      <c r="Q250" s="219"/>
      <c r="R250" s="112" t="str">
        <f>IFERROR(VLOOKUP(A250,種目!$C$30:$D$55,2,FALSE),"0")</f>
        <v>0</v>
      </c>
      <c r="S250" s="112">
        <f>入力シート③!J45</f>
        <v>0</v>
      </c>
      <c r="T250" s="114">
        <v>0</v>
      </c>
      <c r="U250" s="114">
        <v>2</v>
      </c>
      <c r="V250" s="112">
        <f>入力シート③!$B$1</f>
        <v>0</v>
      </c>
    </row>
    <row r="251" spans="1:22">
      <c r="A251" s="112">
        <f>入力シート③!I46</f>
        <v>0</v>
      </c>
      <c r="B251" s="112" t="str">
        <f t="shared" si="11"/>
        <v>0</v>
      </c>
      <c r="C251" s="112" t="str">
        <f>IFERROR(VLOOKUP(入力シート③!$B$1,所属!$B$2:$C$56,2,FALSE),"0")</f>
        <v>0</v>
      </c>
      <c r="D251" s="219"/>
      <c r="E251" s="219"/>
      <c r="F251" s="112" t="str">
        <f>入力シート③!$G46</f>
        <v/>
      </c>
      <c r="G251" s="112">
        <f>入力シート③!H46</f>
        <v>0</v>
      </c>
      <c r="H251" s="113" t="str">
        <f>IFERROR(VLOOKUP(G251,女子登録②!$P$2:$V$101,4,FALSE),"0")</f>
        <v>0</v>
      </c>
      <c r="I251" s="112">
        <f t="shared" si="12"/>
        <v>0</v>
      </c>
      <c r="J251" s="113" t="str">
        <f>IFERROR(VLOOKUP(I251,女子登録②!$P$2:$V$101,5,FALSE),"0")</f>
        <v>0</v>
      </c>
      <c r="K251" s="113" t="str">
        <f>IFERROR(VLOOKUP(G251,女子登録②!$P$2:$V$101,7,FALSE),"0")</f>
        <v>0</v>
      </c>
      <c r="L251" s="112">
        <v>2</v>
      </c>
      <c r="M251" s="112" t="str">
        <f>IFERROR(VLOOKUP(G251,女子登録②!$P$2:$V$101,3,FALSE),"0")</f>
        <v>0</v>
      </c>
      <c r="N251" s="112" t="str">
        <f>IFERROR(VLOOKUP(G251,女子登録②!$P$2:$V$101,6,FALSE),"0")</f>
        <v>0</v>
      </c>
      <c r="O251" s="219"/>
      <c r="P251" s="114" t="s">
        <v>266</v>
      </c>
      <c r="Q251" s="219"/>
      <c r="R251" s="112" t="str">
        <f>IFERROR(VLOOKUP(A251,種目!$C$30:$D$55,2,FALSE),"0")</f>
        <v>0</v>
      </c>
      <c r="S251" s="112">
        <f>入力シート③!J46</f>
        <v>0</v>
      </c>
      <c r="T251" s="114">
        <v>0</v>
      </c>
      <c r="U251" s="114">
        <v>2</v>
      </c>
      <c r="V251" s="112">
        <f>入力シート③!$B$1</f>
        <v>0</v>
      </c>
    </row>
    <row r="252" spans="1:22">
      <c r="A252" s="112">
        <f>入力シート③!I47</f>
        <v>0</v>
      </c>
      <c r="B252" s="112" t="str">
        <f t="shared" si="11"/>
        <v>0</v>
      </c>
      <c r="C252" s="112" t="str">
        <f>IFERROR(VLOOKUP(入力シート③!$B$1,所属!$B$2:$C$56,2,FALSE),"0")</f>
        <v>0</v>
      </c>
      <c r="D252" s="219"/>
      <c r="E252" s="219"/>
      <c r="F252" s="112" t="str">
        <f>入力シート③!$G47</f>
        <v/>
      </c>
      <c r="G252" s="112">
        <f>入力シート③!H47</f>
        <v>0</v>
      </c>
      <c r="H252" s="113" t="str">
        <f>IFERROR(VLOOKUP(G252,女子登録②!$P$2:$V$101,4,FALSE),"0")</f>
        <v>0</v>
      </c>
      <c r="I252" s="112">
        <f t="shared" si="12"/>
        <v>0</v>
      </c>
      <c r="J252" s="113" t="str">
        <f>IFERROR(VLOOKUP(I252,女子登録②!$P$2:$V$101,5,FALSE),"0")</f>
        <v>0</v>
      </c>
      <c r="K252" s="113" t="str">
        <f>IFERROR(VLOOKUP(G252,女子登録②!$P$2:$V$101,7,FALSE),"0")</f>
        <v>0</v>
      </c>
      <c r="L252" s="112">
        <v>2</v>
      </c>
      <c r="M252" s="112" t="str">
        <f>IFERROR(VLOOKUP(G252,女子登録②!$P$2:$V$101,3,FALSE),"0")</f>
        <v>0</v>
      </c>
      <c r="N252" s="112" t="str">
        <f>IFERROR(VLOOKUP(G252,女子登録②!$P$2:$V$101,6,FALSE),"0")</f>
        <v>0</v>
      </c>
      <c r="O252" s="219"/>
      <c r="P252" s="114" t="s">
        <v>266</v>
      </c>
      <c r="Q252" s="219"/>
      <c r="R252" s="112" t="str">
        <f>IFERROR(VLOOKUP(A252,種目!$C$30:$D$55,2,FALSE),"0")</f>
        <v>0</v>
      </c>
      <c r="S252" s="112">
        <f>入力シート③!J47</f>
        <v>0</v>
      </c>
      <c r="T252" s="114">
        <v>0</v>
      </c>
      <c r="U252" s="114">
        <v>2</v>
      </c>
      <c r="V252" s="112">
        <f>入力シート③!$B$1</f>
        <v>0</v>
      </c>
    </row>
    <row r="253" spans="1:22">
      <c r="A253" s="112">
        <f>入力シート③!I48</f>
        <v>0</v>
      </c>
      <c r="B253" s="112" t="str">
        <f t="shared" si="11"/>
        <v>0</v>
      </c>
      <c r="C253" s="112" t="str">
        <f>IFERROR(VLOOKUP(入力シート③!$B$1,所属!$B$2:$C$56,2,FALSE),"0")</f>
        <v>0</v>
      </c>
      <c r="D253" s="219"/>
      <c r="E253" s="219"/>
      <c r="F253" s="112" t="str">
        <f>入力シート③!$G48</f>
        <v/>
      </c>
      <c r="G253" s="112">
        <f>入力シート③!H48</f>
        <v>0</v>
      </c>
      <c r="H253" s="113" t="str">
        <f>IFERROR(VLOOKUP(G253,女子登録②!$P$2:$V$101,4,FALSE),"0")</f>
        <v>0</v>
      </c>
      <c r="I253" s="112">
        <f t="shared" si="12"/>
        <v>0</v>
      </c>
      <c r="J253" s="113" t="str">
        <f>IFERROR(VLOOKUP(I253,女子登録②!$P$2:$V$101,5,FALSE),"0")</f>
        <v>0</v>
      </c>
      <c r="K253" s="113" t="str">
        <f>IFERROR(VLOOKUP(G253,女子登録②!$P$2:$V$101,7,FALSE),"0")</f>
        <v>0</v>
      </c>
      <c r="L253" s="112">
        <v>2</v>
      </c>
      <c r="M253" s="112" t="str">
        <f>IFERROR(VLOOKUP(G253,女子登録②!$P$2:$V$101,3,FALSE),"0")</f>
        <v>0</v>
      </c>
      <c r="N253" s="112" t="str">
        <f>IFERROR(VLOOKUP(G253,女子登録②!$P$2:$V$101,6,FALSE),"0")</f>
        <v>0</v>
      </c>
      <c r="O253" s="219"/>
      <c r="P253" s="114" t="s">
        <v>266</v>
      </c>
      <c r="Q253" s="219"/>
      <c r="R253" s="112" t="str">
        <f>IFERROR(VLOOKUP(A253,種目!$C$30:$D$55,2,FALSE),"0")</f>
        <v>0</v>
      </c>
      <c r="S253" s="112">
        <f>入力シート③!J48</f>
        <v>0</v>
      </c>
      <c r="T253" s="114">
        <v>0</v>
      </c>
      <c r="U253" s="114">
        <v>2</v>
      </c>
      <c r="V253" s="112">
        <f>入力シート③!$B$1</f>
        <v>0</v>
      </c>
    </row>
    <row r="254" spans="1:22">
      <c r="A254" s="112">
        <f>入力シート③!I49</f>
        <v>0</v>
      </c>
      <c r="B254" s="112" t="str">
        <f t="shared" si="11"/>
        <v>0</v>
      </c>
      <c r="C254" s="112" t="str">
        <f>IFERROR(VLOOKUP(入力シート③!$B$1,所属!$B$2:$C$56,2,FALSE),"0")</f>
        <v>0</v>
      </c>
      <c r="D254" s="219"/>
      <c r="E254" s="219"/>
      <c r="F254" s="112" t="str">
        <f>入力シート③!$G49</f>
        <v/>
      </c>
      <c r="G254" s="112">
        <f>入力シート③!H49</f>
        <v>0</v>
      </c>
      <c r="H254" s="113" t="str">
        <f>IFERROR(VLOOKUP(G254,女子登録②!$P$2:$V$101,4,FALSE),"0")</f>
        <v>0</v>
      </c>
      <c r="I254" s="112">
        <f t="shared" si="12"/>
        <v>0</v>
      </c>
      <c r="J254" s="113" t="str">
        <f>IFERROR(VLOOKUP(I254,女子登録②!$P$2:$V$101,5,FALSE),"0")</f>
        <v>0</v>
      </c>
      <c r="K254" s="113" t="str">
        <f>IFERROR(VLOOKUP(G254,女子登録②!$P$2:$V$101,7,FALSE),"0")</f>
        <v>0</v>
      </c>
      <c r="L254" s="112">
        <v>2</v>
      </c>
      <c r="M254" s="112" t="str">
        <f>IFERROR(VLOOKUP(G254,女子登録②!$P$2:$V$101,3,FALSE),"0")</f>
        <v>0</v>
      </c>
      <c r="N254" s="112" t="str">
        <f>IFERROR(VLOOKUP(G254,女子登録②!$P$2:$V$101,6,FALSE),"0")</f>
        <v>0</v>
      </c>
      <c r="O254" s="219"/>
      <c r="P254" s="114" t="s">
        <v>266</v>
      </c>
      <c r="Q254" s="219"/>
      <c r="R254" s="112" t="str">
        <f>IFERROR(VLOOKUP(A254,種目!$C$30:$D$55,2,FALSE),"0")</f>
        <v>0</v>
      </c>
      <c r="S254" s="112">
        <f>入力シート③!J49</f>
        <v>0</v>
      </c>
      <c r="T254" s="114">
        <v>0</v>
      </c>
      <c r="U254" s="114">
        <v>2</v>
      </c>
      <c r="V254" s="112">
        <f>入力シート③!$B$1</f>
        <v>0</v>
      </c>
    </row>
    <row r="255" spans="1:22">
      <c r="A255" s="112">
        <f>入力シート③!I50</f>
        <v>0</v>
      </c>
      <c r="B255" s="112" t="str">
        <f t="shared" si="11"/>
        <v>0</v>
      </c>
      <c r="C255" s="112" t="str">
        <f>IFERROR(VLOOKUP(入力シート③!$B$1,所属!$B$2:$C$56,2,FALSE),"0")</f>
        <v>0</v>
      </c>
      <c r="D255" s="219"/>
      <c r="E255" s="219"/>
      <c r="F255" s="112" t="str">
        <f>入力シート③!$G50</f>
        <v/>
      </c>
      <c r="G255" s="112">
        <f>入力シート③!H50</f>
        <v>0</v>
      </c>
      <c r="H255" s="113" t="str">
        <f>IFERROR(VLOOKUP(G255,女子登録②!$P$2:$V$101,4,FALSE),"0")</f>
        <v>0</v>
      </c>
      <c r="I255" s="112">
        <f t="shared" si="12"/>
        <v>0</v>
      </c>
      <c r="J255" s="113" t="str">
        <f>IFERROR(VLOOKUP(I255,女子登録②!$P$2:$V$101,5,FALSE),"0")</f>
        <v>0</v>
      </c>
      <c r="K255" s="113" t="str">
        <f>IFERROR(VLOOKUP(G255,女子登録②!$P$2:$V$101,7,FALSE),"0")</f>
        <v>0</v>
      </c>
      <c r="L255" s="112">
        <v>2</v>
      </c>
      <c r="M255" s="112" t="str">
        <f>IFERROR(VLOOKUP(G255,女子登録②!$P$2:$V$101,3,FALSE),"0")</f>
        <v>0</v>
      </c>
      <c r="N255" s="112" t="str">
        <f>IFERROR(VLOOKUP(G255,女子登録②!$P$2:$V$101,6,FALSE),"0")</f>
        <v>0</v>
      </c>
      <c r="O255" s="219"/>
      <c r="P255" s="114" t="s">
        <v>266</v>
      </c>
      <c r="Q255" s="219"/>
      <c r="R255" s="112" t="str">
        <f>IFERROR(VLOOKUP(A255,種目!$C$30:$D$55,2,FALSE),"0")</f>
        <v>0</v>
      </c>
      <c r="S255" s="112">
        <f>入力シート③!J50</f>
        <v>0</v>
      </c>
      <c r="T255" s="114">
        <v>0</v>
      </c>
      <c r="U255" s="114">
        <v>2</v>
      </c>
      <c r="V255" s="112">
        <f>入力シート③!$B$1</f>
        <v>0</v>
      </c>
    </row>
    <row r="256" spans="1:22">
      <c r="A256" s="112">
        <f>入力シート③!I51</f>
        <v>0</v>
      </c>
      <c r="B256" s="112" t="str">
        <f t="shared" si="11"/>
        <v>0</v>
      </c>
      <c r="C256" s="112" t="str">
        <f>IFERROR(VLOOKUP(入力シート③!$B$1,所属!$B$2:$C$56,2,FALSE),"0")</f>
        <v>0</v>
      </c>
      <c r="D256" s="219"/>
      <c r="E256" s="219"/>
      <c r="F256" s="112" t="str">
        <f>入力シート③!$G51</f>
        <v/>
      </c>
      <c r="G256" s="112">
        <f>入力シート③!H51</f>
        <v>0</v>
      </c>
      <c r="H256" s="113" t="str">
        <f>IFERROR(VLOOKUP(G256,女子登録②!$P$2:$V$101,4,FALSE),"0")</f>
        <v>0</v>
      </c>
      <c r="I256" s="112">
        <f t="shared" si="12"/>
        <v>0</v>
      </c>
      <c r="J256" s="113" t="str">
        <f>IFERROR(VLOOKUP(I256,女子登録②!$P$2:$V$101,5,FALSE),"0")</f>
        <v>0</v>
      </c>
      <c r="K256" s="113" t="str">
        <f>IFERROR(VLOOKUP(G256,女子登録②!$P$2:$V$101,7,FALSE),"0")</f>
        <v>0</v>
      </c>
      <c r="L256" s="112">
        <v>2</v>
      </c>
      <c r="M256" s="112" t="str">
        <f>IFERROR(VLOOKUP(G256,女子登録②!$P$2:$V$101,3,FALSE),"0")</f>
        <v>0</v>
      </c>
      <c r="N256" s="112" t="str">
        <f>IFERROR(VLOOKUP(G256,女子登録②!$P$2:$V$101,6,FALSE),"0")</f>
        <v>0</v>
      </c>
      <c r="O256" s="219"/>
      <c r="P256" s="114" t="s">
        <v>266</v>
      </c>
      <c r="Q256" s="219"/>
      <c r="R256" s="112" t="str">
        <f>IFERROR(VLOOKUP(A256,種目!$C$30:$D$55,2,FALSE),"0")</f>
        <v>0</v>
      </c>
      <c r="S256" s="112">
        <f>入力シート③!J51</f>
        <v>0</v>
      </c>
      <c r="T256" s="114">
        <v>0</v>
      </c>
      <c r="U256" s="114">
        <v>2</v>
      </c>
      <c r="V256" s="112">
        <f>入力シート③!$B$1</f>
        <v>0</v>
      </c>
    </row>
    <row r="257" spans="1:22">
      <c r="A257" s="112">
        <f>入力シート③!I52</f>
        <v>0</v>
      </c>
      <c r="B257" s="112" t="str">
        <f t="shared" si="11"/>
        <v>0</v>
      </c>
      <c r="C257" s="112" t="str">
        <f>IFERROR(VLOOKUP(入力シート③!$B$1,所属!$B$2:$C$56,2,FALSE),"0")</f>
        <v>0</v>
      </c>
      <c r="D257" s="219"/>
      <c r="E257" s="219"/>
      <c r="F257" s="112" t="str">
        <f>入力シート③!$G52</f>
        <v/>
      </c>
      <c r="G257" s="112">
        <f>入力シート③!H52</f>
        <v>0</v>
      </c>
      <c r="H257" s="113" t="str">
        <f>IFERROR(VLOOKUP(G257,女子登録②!$P$2:$V$101,4,FALSE),"0")</f>
        <v>0</v>
      </c>
      <c r="I257" s="112">
        <f t="shared" si="12"/>
        <v>0</v>
      </c>
      <c r="J257" s="113" t="str">
        <f>IFERROR(VLOOKUP(I257,女子登録②!$P$2:$V$101,5,FALSE),"0")</f>
        <v>0</v>
      </c>
      <c r="K257" s="113" t="str">
        <f>IFERROR(VLOOKUP(G257,女子登録②!$P$2:$V$101,7,FALSE),"0")</f>
        <v>0</v>
      </c>
      <c r="L257" s="112">
        <v>2</v>
      </c>
      <c r="M257" s="112" t="str">
        <f>IFERROR(VLOOKUP(G257,女子登録②!$P$2:$V$101,3,FALSE),"0")</f>
        <v>0</v>
      </c>
      <c r="N257" s="112" t="str">
        <f>IFERROR(VLOOKUP(G257,女子登録②!$P$2:$V$101,6,FALSE),"0")</f>
        <v>0</v>
      </c>
      <c r="O257" s="219"/>
      <c r="P257" s="114" t="s">
        <v>266</v>
      </c>
      <c r="Q257" s="219"/>
      <c r="R257" s="112" t="str">
        <f>IFERROR(VLOOKUP(A257,種目!$C$30:$D$55,2,FALSE),"0")</f>
        <v>0</v>
      </c>
      <c r="S257" s="112">
        <f>入力シート③!J52</f>
        <v>0</v>
      </c>
      <c r="T257" s="114">
        <v>0</v>
      </c>
      <c r="U257" s="114">
        <v>2</v>
      </c>
      <c r="V257" s="112">
        <f>入力シート③!$B$1</f>
        <v>0</v>
      </c>
    </row>
    <row r="258" spans="1:22">
      <c r="A258" s="112">
        <f>入力シート③!I53</f>
        <v>0</v>
      </c>
      <c r="B258" s="112" t="str">
        <f t="shared" si="11"/>
        <v>0</v>
      </c>
      <c r="C258" s="112" t="str">
        <f>IFERROR(VLOOKUP(入力シート③!$B$1,所属!$B$2:$C$56,2,FALSE),"0")</f>
        <v>0</v>
      </c>
      <c r="D258" s="219"/>
      <c r="E258" s="219"/>
      <c r="F258" s="112" t="str">
        <f>入力シート③!$G53</f>
        <v/>
      </c>
      <c r="G258" s="112">
        <f>入力シート③!H53</f>
        <v>0</v>
      </c>
      <c r="H258" s="113" t="str">
        <f>IFERROR(VLOOKUP(G258,女子登録②!$P$2:$V$101,4,FALSE),"0")</f>
        <v>0</v>
      </c>
      <c r="I258" s="112">
        <f t="shared" si="12"/>
        <v>0</v>
      </c>
      <c r="J258" s="113" t="str">
        <f>IFERROR(VLOOKUP(I258,女子登録②!$P$2:$V$101,5,FALSE),"0")</f>
        <v>0</v>
      </c>
      <c r="K258" s="113" t="str">
        <f>IFERROR(VLOOKUP(G258,女子登録②!$P$2:$V$101,7,FALSE),"0")</f>
        <v>0</v>
      </c>
      <c r="L258" s="112">
        <v>2</v>
      </c>
      <c r="M258" s="112" t="str">
        <f>IFERROR(VLOOKUP(G258,女子登録②!$P$2:$V$101,3,FALSE),"0")</f>
        <v>0</v>
      </c>
      <c r="N258" s="112" t="str">
        <f>IFERROR(VLOOKUP(G258,女子登録②!$P$2:$V$101,6,FALSE),"0")</f>
        <v>0</v>
      </c>
      <c r="O258" s="219"/>
      <c r="P258" s="114" t="s">
        <v>266</v>
      </c>
      <c r="Q258" s="219"/>
      <c r="R258" s="112" t="str">
        <f>IFERROR(VLOOKUP(A258,種目!$C$30:$D$55,2,FALSE),"0")</f>
        <v>0</v>
      </c>
      <c r="S258" s="112">
        <f>入力シート③!J53</f>
        <v>0</v>
      </c>
      <c r="T258" s="114">
        <v>0</v>
      </c>
      <c r="U258" s="114">
        <v>2</v>
      </c>
      <c r="V258" s="112">
        <f>入力シート③!$B$1</f>
        <v>0</v>
      </c>
    </row>
    <row r="259" spans="1:22">
      <c r="A259" s="112">
        <f>入力シート③!I54</f>
        <v>0</v>
      </c>
      <c r="B259" s="112" t="str">
        <f t="shared" si="11"/>
        <v>0</v>
      </c>
      <c r="C259" s="112" t="str">
        <f>IFERROR(VLOOKUP(入力シート③!$B$1,所属!$B$2:$C$56,2,FALSE),"0")</f>
        <v>0</v>
      </c>
      <c r="D259" s="219"/>
      <c r="E259" s="219"/>
      <c r="F259" s="112" t="str">
        <f>入力シート③!$G54</f>
        <v/>
      </c>
      <c r="G259" s="112">
        <f>入力シート③!H54</f>
        <v>0</v>
      </c>
      <c r="H259" s="113" t="str">
        <f>IFERROR(VLOOKUP(G259,女子登録②!$P$2:$V$101,4,FALSE),"0")</f>
        <v>0</v>
      </c>
      <c r="I259" s="112">
        <f t="shared" si="12"/>
        <v>0</v>
      </c>
      <c r="J259" s="113" t="str">
        <f>IFERROR(VLOOKUP(I259,女子登録②!$P$2:$V$101,5,FALSE),"0")</f>
        <v>0</v>
      </c>
      <c r="K259" s="113" t="str">
        <f>IFERROR(VLOOKUP(G259,女子登録②!$P$2:$V$101,7,FALSE),"0")</f>
        <v>0</v>
      </c>
      <c r="L259" s="112">
        <v>2</v>
      </c>
      <c r="M259" s="112" t="str">
        <f>IFERROR(VLOOKUP(G259,女子登録②!$P$2:$V$101,3,FALSE),"0")</f>
        <v>0</v>
      </c>
      <c r="N259" s="112" t="str">
        <f>IFERROR(VLOOKUP(G259,女子登録②!$P$2:$V$101,6,FALSE),"0")</f>
        <v>0</v>
      </c>
      <c r="O259" s="219"/>
      <c r="P259" s="114" t="s">
        <v>266</v>
      </c>
      <c r="Q259" s="219"/>
      <c r="R259" s="112" t="str">
        <f>IFERROR(VLOOKUP(A259,種目!$C$30:$D$55,2,FALSE),"0")</f>
        <v>0</v>
      </c>
      <c r="S259" s="112">
        <f>入力シート③!J54</f>
        <v>0</v>
      </c>
      <c r="T259" s="114">
        <v>0</v>
      </c>
      <c r="U259" s="114">
        <v>2</v>
      </c>
      <c r="V259" s="112">
        <f>入力シート③!$B$1</f>
        <v>0</v>
      </c>
    </row>
    <row r="260" spans="1:22">
      <c r="A260" s="112">
        <f>入力シート③!I55</f>
        <v>0</v>
      </c>
      <c r="B260" s="112" t="str">
        <f t="shared" si="11"/>
        <v>0</v>
      </c>
      <c r="C260" s="112" t="str">
        <f>IFERROR(VLOOKUP(入力シート③!$B$1,所属!$B$2:$C$56,2,FALSE),"0")</f>
        <v>0</v>
      </c>
      <c r="D260" s="219"/>
      <c r="E260" s="219"/>
      <c r="F260" s="112" t="str">
        <f>入力シート③!$G55</f>
        <v/>
      </c>
      <c r="G260" s="112">
        <f>入力シート③!H55</f>
        <v>0</v>
      </c>
      <c r="H260" s="113" t="str">
        <f>IFERROR(VLOOKUP(G260,女子登録②!$P$2:$V$101,4,FALSE),"0")</f>
        <v>0</v>
      </c>
      <c r="I260" s="112">
        <f t="shared" si="12"/>
        <v>0</v>
      </c>
      <c r="J260" s="113" t="str">
        <f>IFERROR(VLOOKUP(I260,女子登録②!$P$2:$V$101,5,FALSE),"0")</f>
        <v>0</v>
      </c>
      <c r="K260" s="113" t="str">
        <f>IFERROR(VLOOKUP(G260,女子登録②!$P$2:$V$101,7,FALSE),"0")</f>
        <v>0</v>
      </c>
      <c r="L260" s="112">
        <v>2</v>
      </c>
      <c r="M260" s="112" t="str">
        <f>IFERROR(VLOOKUP(G260,女子登録②!$P$2:$V$101,3,FALSE),"0")</f>
        <v>0</v>
      </c>
      <c r="N260" s="112" t="str">
        <f>IFERROR(VLOOKUP(G260,女子登録②!$P$2:$V$101,6,FALSE),"0")</f>
        <v>0</v>
      </c>
      <c r="O260" s="219"/>
      <c r="P260" s="114" t="s">
        <v>266</v>
      </c>
      <c r="Q260" s="219"/>
      <c r="R260" s="112" t="str">
        <f>IFERROR(VLOOKUP(A260,種目!$C$30:$D$55,2,FALSE),"0")</f>
        <v>0</v>
      </c>
      <c r="S260" s="112">
        <f>入力シート③!J55</f>
        <v>0</v>
      </c>
      <c r="T260" s="114">
        <v>0</v>
      </c>
      <c r="U260" s="114">
        <v>2</v>
      </c>
      <c r="V260" s="112">
        <f>入力シート③!$B$1</f>
        <v>0</v>
      </c>
    </row>
    <row r="261" spans="1:22">
      <c r="A261" s="112">
        <f>入力シート③!I56</f>
        <v>0</v>
      </c>
      <c r="B261" s="112" t="str">
        <f t="shared" si="11"/>
        <v>0</v>
      </c>
      <c r="C261" s="112" t="str">
        <f>IFERROR(VLOOKUP(入力シート③!$B$1,所属!$B$2:$C$56,2,FALSE),"0")</f>
        <v>0</v>
      </c>
      <c r="D261" s="219"/>
      <c r="E261" s="219"/>
      <c r="F261" s="112" t="str">
        <f>入力シート③!$G56</f>
        <v/>
      </c>
      <c r="G261" s="112">
        <f>入力シート③!H56</f>
        <v>0</v>
      </c>
      <c r="H261" s="113" t="str">
        <f>IFERROR(VLOOKUP(G261,女子登録②!$P$2:$V$101,4,FALSE),"0")</f>
        <v>0</v>
      </c>
      <c r="I261" s="112">
        <f t="shared" si="12"/>
        <v>0</v>
      </c>
      <c r="J261" s="113" t="str">
        <f>IFERROR(VLOOKUP(I261,女子登録②!$P$2:$V$101,5,FALSE),"0")</f>
        <v>0</v>
      </c>
      <c r="K261" s="113" t="str">
        <f>IFERROR(VLOOKUP(G261,女子登録②!$P$2:$V$101,7,FALSE),"0")</f>
        <v>0</v>
      </c>
      <c r="L261" s="112">
        <v>2</v>
      </c>
      <c r="M261" s="112" t="str">
        <f>IFERROR(VLOOKUP(G261,女子登録②!$P$2:$V$101,3,FALSE),"0")</f>
        <v>0</v>
      </c>
      <c r="N261" s="112" t="str">
        <f>IFERROR(VLOOKUP(G261,女子登録②!$P$2:$V$101,6,FALSE),"0")</f>
        <v>0</v>
      </c>
      <c r="O261" s="219"/>
      <c r="P261" s="114" t="s">
        <v>266</v>
      </c>
      <c r="Q261" s="219"/>
      <c r="R261" s="112" t="str">
        <f>IFERROR(VLOOKUP(A261,種目!$C$30:$D$55,2,FALSE),"0")</f>
        <v>0</v>
      </c>
      <c r="S261" s="112">
        <f>入力シート③!J56</f>
        <v>0</v>
      </c>
      <c r="T261" s="114">
        <v>0</v>
      </c>
      <c r="U261" s="114">
        <v>2</v>
      </c>
      <c r="V261" s="112">
        <f>入力シート③!$B$1</f>
        <v>0</v>
      </c>
    </row>
    <row r="262" spans="1:22">
      <c r="A262" s="112">
        <f>入力シート③!I57</f>
        <v>0</v>
      </c>
      <c r="B262" s="112" t="str">
        <f t="shared" si="11"/>
        <v>0</v>
      </c>
      <c r="C262" s="112" t="str">
        <f>IFERROR(VLOOKUP(入力シート③!$B$1,所属!$B$2:$C$56,2,FALSE),"0")</f>
        <v>0</v>
      </c>
      <c r="D262" s="219"/>
      <c r="E262" s="219"/>
      <c r="F262" s="112" t="str">
        <f>入力シート③!$G57</f>
        <v/>
      </c>
      <c r="G262" s="112">
        <f>入力シート③!H57</f>
        <v>0</v>
      </c>
      <c r="H262" s="113" t="str">
        <f>IFERROR(VLOOKUP(G262,女子登録②!$P$2:$V$101,4,FALSE),"0")</f>
        <v>0</v>
      </c>
      <c r="I262" s="112">
        <f t="shared" si="12"/>
        <v>0</v>
      </c>
      <c r="J262" s="113" t="str">
        <f>IFERROR(VLOOKUP(I262,女子登録②!$P$2:$V$101,5,FALSE),"0")</f>
        <v>0</v>
      </c>
      <c r="K262" s="113" t="str">
        <f>IFERROR(VLOOKUP(G262,女子登録②!$P$2:$V$101,7,FALSE),"0")</f>
        <v>0</v>
      </c>
      <c r="L262" s="112">
        <v>2</v>
      </c>
      <c r="M262" s="112" t="str">
        <f>IFERROR(VLOOKUP(G262,女子登録②!$P$2:$V$101,3,FALSE),"0")</f>
        <v>0</v>
      </c>
      <c r="N262" s="112" t="str">
        <f>IFERROR(VLOOKUP(G262,女子登録②!$P$2:$V$101,6,FALSE),"0")</f>
        <v>0</v>
      </c>
      <c r="O262" s="219"/>
      <c r="P262" s="114" t="s">
        <v>266</v>
      </c>
      <c r="Q262" s="219"/>
      <c r="R262" s="112" t="str">
        <f>IFERROR(VLOOKUP(A262,種目!$C$30:$D$55,2,FALSE),"0")</f>
        <v>0</v>
      </c>
      <c r="S262" s="112">
        <f>入力シート③!J57</f>
        <v>0</v>
      </c>
      <c r="T262" s="114">
        <v>0</v>
      </c>
      <c r="U262" s="114">
        <v>2</v>
      </c>
      <c r="V262" s="112">
        <f>入力シート③!$B$1</f>
        <v>0</v>
      </c>
    </row>
    <row r="263" spans="1:22">
      <c r="A263" s="112">
        <f>入力シート③!I58</f>
        <v>0</v>
      </c>
      <c r="B263" s="112" t="str">
        <f t="shared" si="11"/>
        <v>0</v>
      </c>
      <c r="C263" s="112" t="str">
        <f>IFERROR(VLOOKUP(入力シート③!$B$1,所属!$B$2:$C$56,2,FALSE),"0")</f>
        <v>0</v>
      </c>
      <c r="D263" s="219"/>
      <c r="E263" s="219"/>
      <c r="F263" s="112" t="str">
        <f>入力シート③!$G58</f>
        <v/>
      </c>
      <c r="G263" s="112">
        <f>入力シート③!H58</f>
        <v>0</v>
      </c>
      <c r="H263" s="113" t="str">
        <f>IFERROR(VLOOKUP(G263,女子登録②!$P$2:$V$101,4,FALSE),"0")</f>
        <v>0</v>
      </c>
      <c r="I263" s="112">
        <f t="shared" si="12"/>
        <v>0</v>
      </c>
      <c r="J263" s="113" t="str">
        <f>IFERROR(VLOOKUP(I263,女子登録②!$P$2:$V$101,5,FALSE),"0")</f>
        <v>0</v>
      </c>
      <c r="K263" s="113" t="str">
        <f>IFERROR(VLOOKUP(G263,女子登録②!$P$2:$V$101,7,FALSE),"0")</f>
        <v>0</v>
      </c>
      <c r="L263" s="112">
        <v>2</v>
      </c>
      <c r="M263" s="112" t="str">
        <f>IFERROR(VLOOKUP(G263,女子登録②!$P$2:$V$101,3,FALSE),"0")</f>
        <v>0</v>
      </c>
      <c r="N263" s="112" t="str">
        <f>IFERROR(VLOOKUP(G263,女子登録②!$P$2:$V$101,6,FALSE),"0")</f>
        <v>0</v>
      </c>
      <c r="O263" s="219"/>
      <c r="P263" s="114" t="s">
        <v>266</v>
      </c>
      <c r="Q263" s="219"/>
      <c r="R263" s="112" t="str">
        <f>IFERROR(VLOOKUP(A263,種目!$C$30:$D$55,2,FALSE),"0")</f>
        <v>0</v>
      </c>
      <c r="S263" s="112">
        <f>入力シート③!J58</f>
        <v>0</v>
      </c>
      <c r="T263" s="114">
        <v>0</v>
      </c>
      <c r="U263" s="114">
        <v>2</v>
      </c>
      <c r="V263" s="112">
        <f>入力シート③!$B$1</f>
        <v>0</v>
      </c>
    </row>
    <row r="264" spans="1:22">
      <c r="A264" s="112">
        <f>入力シート③!I59</f>
        <v>0</v>
      </c>
      <c r="B264" s="112" t="str">
        <f t="shared" si="11"/>
        <v>0</v>
      </c>
      <c r="C264" s="112" t="str">
        <f>IFERROR(VLOOKUP(入力シート③!$B$1,所属!$B$2:$C$56,2,FALSE),"0")</f>
        <v>0</v>
      </c>
      <c r="D264" s="219"/>
      <c r="E264" s="219"/>
      <c r="F264" s="112" t="str">
        <f>入力シート③!$G59</f>
        <v/>
      </c>
      <c r="G264" s="112">
        <f>入力シート③!H59</f>
        <v>0</v>
      </c>
      <c r="H264" s="113" t="str">
        <f>IFERROR(VLOOKUP(G264,女子登録②!$P$2:$V$101,4,FALSE),"0")</f>
        <v>0</v>
      </c>
      <c r="I264" s="112">
        <f t="shared" si="12"/>
        <v>0</v>
      </c>
      <c r="J264" s="113" t="str">
        <f>IFERROR(VLOOKUP(I264,女子登録②!$P$2:$V$101,5,FALSE),"0")</f>
        <v>0</v>
      </c>
      <c r="K264" s="113" t="str">
        <f>IFERROR(VLOOKUP(G264,女子登録②!$P$2:$V$101,7,FALSE),"0")</f>
        <v>0</v>
      </c>
      <c r="L264" s="112">
        <v>2</v>
      </c>
      <c r="M264" s="112" t="str">
        <f>IFERROR(VLOOKUP(G264,女子登録②!$P$2:$V$101,3,FALSE),"0")</f>
        <v>0</v>
      </c>
      <c r="N264" s="112" t="str">
        <f>IFERROR(VLOOKUP(G264,女子登録②!$P$2:$V$101,6,FALSE),"0")</f>
        <v>0</v>
      </c>
      <c r="O264" s="219"/>
      <c r="P264" s="114" t="s">
        <v>266</v>
      </c>
      <c r="Q264" s="219"/>
      <c r="R264" s="112" t="str">
        <f>IFERROR(VLOOKUP(A264,種目!$C$30:$D$55,2,FALSE),"0")</f>
        <v>0</v>
      </c>
      <c r="S264" s="112">
        <f>入力シート③!J59</f>
        <v>0</v>
      </c>
      <c r="T264" s="114">
        <v>0</v>
      </c>
      <c r="U264" s="114">
        <v>2</v>
      </c>
      <c r="V264" s="112">
        <f>入力シート③!$B$1</f>
        <v>0</v>
      </c>
    </row>
    <row r="265" spans="1:22">
      <c r="A265" s="112">
        <f>入力シート③!I60</f>
        <v>0</v>
      </c>
      <c r="B265" s="112" t="str">
        <f t="shared" si="11"/>
        <v>0</v>
      </c>
      <c r="C265" s="112" t="str">
        <f>IFERROR(VLOOKUP(入力シート③!$B$1,所属!$B$2:$C$56,2,FALSE),"0")</f>
        <v>0</v>
      </c>
      <c r="D265" s="219"/>
      <c r="E265" s="219"/>
      <c r="F265" s="112" t="str">
        <f>入力シート③!$G60</f>
        <v/>
      </c>
      <c r="G265" s="112">
        <f>入力シート③!H60</f>
        <v>0</v>
      </c>
      <c r="H265" s="113" t="str">
        <f>IFERROR(VLOOKUP(G265,女子登録②!$P$2:$V$101,4,FALSE),"0")</f>
        <v>0</v>
      </c>
      <c r="I265" s="112">
        <f t="shared" si="12"/>
        <v>0</v>
      </c>
      <c r="J265" s="113" t="str">
        <f>IFERROR(VLOOKUP(I265,女子登録②!$P$2:$V$101,5,FALSE),"0")</f>
        <v>0</v>
      </c>
      <c r="K265" s="113" t="str">
        <f>IFERROR(VLOOKUP(G265,女子登録②!$P$2:$V$101,7,FALSE),"0")</f>
        <v>0</v>
      </c>
      <c r="L265" s="112">
        <v>2</v>
      </c>
      <c r="M265" s="112" t="str">
        <f>IFERROR(VLOOKUP(G265,女子登録②!$P$2:$V$101,3,FALSE),"0")</f>
        <v>0</v>
      </c>
      <c r="N265" s="112" t="str">
        <f>IFERROR(VLOOKUP(G265,女子登録②!$P$2:$V$101,6,FALSE),"0")</f>
        <v>0</v>
      </c>
      <c r="O265" s="219"/>
      <c r="P265" s="114" t="s">
        <v>266</v>
      </c>
      <c r="Q265" s="219"/>
      <c r="R265" s="112" t="str">
        <f>IFERROR(VLOOKUP(A265,種目!$C$30:$D$55,2,FALSE),"0")</f>
        <v>0</v>
      </c>
      <c r="S265" s="112">
        <f>入力シート③!J60</f>
        <v>0</v>
      </c>
      <c r="T265" s="114">
        <v>0</v>
      </c>
      <c r="U265" s="114">
        <v>2</v>
      </c>
      <c r="V265" s="112">
        <f>入力シート③!$B$1</f>
        <v>0</v>
      </c>
    </row>
    <row r="266" spans="1:22">
      <c r="A266" s="112">
        <f>入力シート③!I61</f>
        <v>0</v>
      </c>
      <c r="B266" s="112" t="str">
        <f t="shared" si="11"/>
        <v>0</v>
      </c>
      <c r="C266" s="112" t="str">
        <f>IFERROR(VLOOKUP(入力シート③!$B$1,所属!$B$2:$C$56,2,FALSE),"0")</f>
        <v>0</v>
      </c>
      <c r="D266" s="219"/>
      <c r="E266" s="219"/>
      <c r="F266" s="112" t="str">
        <f>入力シート③!$G61</f>
        <v/>
      </c>
      <c r="G266" s="112">
        <f>入力シート③!H61</f>
        <v>0</v>
      </c>
      <c r="H266" s="113" t="str">
        <f>IFERROR(VLOOKUP(G266,女子登録②!$P$2:$V$101,4,FALSE),"0")</f>
        <v>0</v>
      </c>
      <c r="I266" s="112">
        <f t="shared" si="12"/>
        <v>0</v>
      </c>
      <c r="J266" s="113" t="str">
        <f>IFERROR(VLOOKUP(I266,女子登録②!$P$2:$V$101,5,FALSE),"0")</f>
        <v>0</v>
      </c>
      <c r="K266" s="113" t="str">
        <f>IFERROR(VLOOKUP(G266,女子登録②!$P$2:$V$101,7,FALSE),"0")</f>
        <v>0</v>
      </c>
      <c r="L266" s="112">
        <v>2</v>
      </c>
      <c r="M266" s="112" t="str">
        <f>IFERROR(VLOOKUP(G266,女子登録②!$P$2:$V$101,3,FALSE),"0")</f>
        <v>0</v>
      </c>
      <c r="N266" s="112" t="str">
        <f>IFERROR(VLOOKUP(G266,女子登録②!$P$2:$V$101,6,FALSE),"0")</f>
        <v>0</v>
      </c>
      <c r="O266" s="219"/>
      <c r="P266" s="114" t="s">
        <v>266</v>
      </c>
      <c r="Q266" s="219"/>
      <c r="R266" s="112" t="str">
        <f>IFERROR(VLOOKUP(A266,種目!$C$30:$D$55,2,FALSE),"0")</f>
        <v>0</v>
      </c>
      <c r="S266" s="112">
        <f>入力シート③!J61</f>
        <v>0</v>
      </c>
      <c r="T266" s="114">
        <v>0</v>
      </c>
      <c r="U266" s="114">
        <v>2</v>
      </c>
      <c r="V266" s="112">
        <f>入力シート③!$B$1</f>
        <v>0</v>
      </c>
    </row>
    <row r="267" spans="1:22">
      <c r="A267" s="112">
        <f>入力シート③!I62</f>
        <v>0</v>
      </c>
      <c r="B267" s="112" t="str">
        <f t="shared" si="11"/>
        <v>0</v>
      </c>
      <c r="C267" s="112" t="str">
        <f>IFERROR(VLOOKUP(入力シート③!$B$1,所属!$B$2:$C$56,2,FALSE),"0")</f>
        <v>0</v>
      </c>
      <c r="D267" s="219"/>
      <c r="E267" s="219"/>
      <c r="F267" s="112" t="str">
        <f>入力シート③!$G62</f>
        <v/>
      </c>
      <c r="G267" s="112">
        <f>入力シート③!H62</f>
        <v>0</v>
      </c>
      <c r="H267" s="113" t="str">
        <f>IFERROR(VLOOKUP(G267,女子登録②!$P$2:$V$101,4,FALSE),"0")</f>
        <v>0</v>
      </c>
      <c r="I267" s="112">
        <f t="shared" si="12"/>
        <v>0</v>
      </c>
      <c r="J267" s="113" t="str">
        <f>IFERROR(VLOOKUP(I267,女子登録②!$P$2:$V$101,5,FALSE),"0")</f>
        <v>0</v>
      </c>
      <c r="K267" s="113" t="str">
        <f>IFERROR(VLOOKUP(G267,女子登録②!$P$2:$V$101,7,FALSE),"0")</f>
        <v>0</v>
      </c>
      <c r="L267" s="112">
        <v>2</v>
      </c>
      <c r="M267" s="112" t="str">
        <f>IFERROR(VLOOKUP(G267,女子登録②!$P$2:$V$101,3,FALSE),"0")</f>
        <v>0</v>
      </c>
      <c r="N267" s="112" t="str">
        <f>IFERROR(VLOOKUP(G267,女子登録②!$P$2:$V$101,6,FALSE),"0")</f>
        <v>0</v>
      </c>
      <c r="O267" s="219"/>
      <c r="P267" s="114" t="s">
        <v>266</v>
      </c>
      <c r="Q267" s="219"/>
      <c r="R267" s="112" t="str">
        <f>IFERROR(VLOOKUP(A267,種目!$C$30:$D$55,2,FALSE),"0")</f>
        <v>0</v>
      </c>
      <c r="S267" s="112">
        <f>入力シート③!J62</f>
        <v>0</v>
      </c>
      <c r="T267" s="114">
        <v>0</v>
      </c>
      <c r="U267" s="114">
        <v>2</v>
      </c>
      <c r="V267" s="112">
        <f>入力シート③!$B$1</f>
        <v>0</v>
      </c>
    </row>
    <row r="268" spans="1:22">
      <c r="A268" s="112">
        <f>入力シート③!I63</f>
        <v>0</v>
      </c>
      <c r="B268" s="112" t="str">
        <f t="shared" si="11"/>
        <v>0</v>
      </c>
      <c r="C268" s="112" t="str">
        <f>IFERROR(VLOOKUP(入力シート③!$B$1,所属!$B$2:$C$56,2,FALSE),"0")</f>
        <v>0</v>
      </c>
      <c r="D268" s="219"/>
      <c r="E268" s="219"/>
      <c r="F268" s="112" t="str">
        <f>入力シート③!$G63</f>
        <v/>
      </c>
      <c r="G268" s="112">
        <f>入力シート③!H63</f>
        <v>0</v>
      </c>
      <c r="H268" s="113" t="str">
        <f>IFERROR(VLOOKUP(G268,女子登録②!$P$2:$V$101,4,FALSE),"0")</f>
        <v>0</v>
      </c>
      <c r="I268" s="112">
        <f t="shared" si="12"/>
        <v>0</v>
      </c>
      <c r="J268" s="113" t="str">
        <f>IFERROR(VLOOKUP(I268,女子登録②!$P$2:$V$101,5,FALSE),"0")</f>
        <v>0</v>
      </c>
      <c r="K268" s="113" t="str">
        <f>IFERROR(VLOOKUP(G268,女子登録②!$P$2:$V$101,7,FALSE),"0")</f>
        <v>0</v>
      </c>
      <c r="L268" s="112">
        <v>2</v>
      </c>
      <c r="M268" s="112" t="str">
        <f>IFERROR(VLOOKUP(G268,女子登録②!$P$2:$V$101,3,FALSE),"0")</f>
        <v>0</v>
      </c>
      <c r="N268" s="112" t="str">
        <f>IFERROR(VLOOKUP(G268,女子登録②!$P$2:$V$101,6,FALSE),"0")</f>
        <v>0</v>
      </c>
      <c r="O268" s="219"/>
      <c r="P268" s="114" t="s">
        <v>266</v>
      </c>
      <c r="Q268" s="219"/>
      <c r="R268" s="112" t="str">
        <f>IFERROR(VLOOKUP(A268,種目!$C$30:$D$55,2,FALSE),"0")</f>
        <v>0</v>
      </c>
      <c r="S268" s="112">
        <f>入力シート③!J63</f>
        <v>0</v>
      </c>
      <c r="T268" s="114">
        <v>0</v>
      </c>
      <c r="U268" s="114">
        <v>2</v>
      </c>
      <c r="V268" s="112">
        <f>入力シート③!$B$1</f>
        <v>0</v>
      </c>
    </row>
    <row r="269" spans="1:22">
      <c r="A269" s="112">
        <f>入力シート③!I64</f>
        <v>0</v>
      </c>
      <c r="B269" s="112" t="str">
        <f t="shared" si="11"/>
        <v>0</v>
      </c>
      <c r="C269" s="112" t="str">
        <f>IFERROR(VLOOKUP(入力シート③!$B$1,所属!$B$2:$C$56,2,FALSE),"0")</f>
        <v>0</v>
      </c>
      <c r="D269" s="219"/>
      <c r="E269" s="219"/>
      <c r="F269" s="112" t="str">
        <f>入力シート③!$G64</f>
        <v/>
      </c>
      <c r="G269" s="112">
        <f>入力シート③!H64</f>
        <v>0</v>
      </c>
      <c r="H269" s="113" t="str">
        <f>IFERROR(VLOOKUP(G269,女子登録②!$P$2:$V$101,4,FALSE),"0")</f>
        <v>0</v>
      </c>
      <c r="I269" s="112">
        <f t="shared" si="12"/>
        <v>0</v>
      </c>
      <c r="J269" s="113" t="str">
        <f>IFERROR(VLOOKUP(I269,女子登録②!$P$2:$V$101,5,FALSE),"0")</f>
        <v>0</v>
      </c>
      <c r="K269" s="113" t="str">
        <f>IFERROR(VLOOKUP(G269,女子登録②!$P$2:$V$101,7,FALSE),"0")</f>
        <v>0</v>
      </c>
      <c r="L269" s="112">
        <v>2</v>
      </c>
      <c r="M269" s="112" t="str">
        <f>IFERROR(VLOOKUP(G269,女子登録②!$P$2:$V$101,3,FALSE),"0")</f>
        <v>0</v>
      </c>
      <c r="N269" s="112" t="str">
        <f>IFERROR(VLOOKUP(G269,女子登録②!$P$2:$V$101,6,FALSE),"0")</f>
        <v>0</v>
      </c>
      <c r="O269" s="219"/>
      <c r="P269" s="114" t="s">
        <v>266</v>
      </c>
      <c r="Q269" s="219"/>
      <c r="R269" s="112" t="str">
        <f>IFERROR(VLOOKUP(A269,種目!$C$30:$D$55,2,FALSE),"0")</f>
        <v>0</v>
      </c>
      <c r="S269" s="112">
        <f>入力シート③!J64</f>
        <v>0</v>
      </c>
      <c r="T269" s="114">
        <v>0</v>
      </c>
      <c r="U269" s="114">
        <v>2</v>
      </c>
      <c r="V269" s="112">
        <f>入力シート③!$B$1</f>
        <v>0</v>
      </c>
    </row>
    <row r="270" spans="1:22">
      <c r="A270" s="112">
        <f>入力シート③!I65</f>
        <v>0</v>
      </c>
      <c r="B270" s="112" t="str">
        <f t="shared" si="11"/>
        <v>0</v>
      </c>
      <c r="C270" s="112" t="str">
        <f>IFERROR(VLOOKUP(入力シート③!$B$1,所属!$B$2:$C$56,2,FALSE),"0")</f>
        <v>0</v>
      </c>
      <c r="D270" s="219"/>
      <c r="E270" s="219"/>
      <c r="F270" s="112" t="str">
        <f>入力シート③!$G65</f>
        <v/>
      </c>
      <c r="G270" s="112">
        <f>入力シート③!H65</f>
        <v>0</v>
      </c>
      <c r="H270" s="113" t="str">
        <f>IFERROR(VLOOKUP(G270,女子登録②!$P$2:$V$101,4,FALSE),"0")</f>
        <v>0</v>
      </c>
      <c r="I270" s="112">
        <f t="shared" si="12"/>
        <v>0</v>
      </c>
      <c r="J270" s="113" t="str">
        <f>IFERROR(VLOOKUP(I270,女子登録②!$P$2:$V$101,5,FALSE),"0")</f>
        <v>0</v>
      </c>
      <c r="K270" s="113" t="str">
        <f>IFERROR(VLOOKUP(G270,女子登録②!$P$2:$V$101,7,FALSE),"0")</f>
        <v>0</v>
      </c>
      <c r="L270" s="112">
        <v>2</v>
      </c>
      <c r="M270" s="112" t="str">
        <f>IFERROR(VLOOKUP(G270,女子登録②!$P$2:$V$101,3,FALSE),"0")</f>
        <v>0</v>
      </c>
      <c r="N270" s="112" t="str">
        <f>IFERROR(VLOOKUP(G270,女子登録②!$P$2:$V$101,6,FALSE),"0")</f>
        <v>0</v>
      </c>
      <c r="O270" s="219"/>
      <c r="P270" s="114" t="s">
        <v>266</v>
      </c>
      <c r="Q270" s="219"/>
      <c r="R270" s="112" t="str">
        <f>IFERROR(VLOOKUP(A270,種目!$C$30:$D$55,2,FALSE),"0")</f>
        <v>0</v>
      </c>
      <c r="S270" s="112">
        <f>入力シート③!J65</f>
        <v>0</v>
      </c>
      <c r="T270" s="114">
        <v>0</v>
      </c>
      <c r="U270" s="114">
        <v>2</v>
      </c>
      <c r="V270" s="112">
        <f>入力シート③!$B$1</f>
        <v>0</v>
      </c>
    </row>
    <row r="271" spans="1:22">
      <c r="A271" s="112">
        <f>入力シート③!I66</f>
        <v>0</v>
      </c>
      <c r="B271" s="112" t="str">
        <f t="shared" si="11"/>
        <v>0</v>
      </c>
      <c r="C271" s="112" t="str">
        <f>IFERROR(VLOOKUP(入力シート③!$B$1,所属!$B$2:$C$56,2,FALSE),"0")</f>
        <v>0</v>
      </c>
      <c r="D271" s="219"/>
      <c r="E271" s="219"/>
      <c r="F271" s="112" t="str">
        <f>入力シート③!$G66</f>
        <v/>
      </c>
      <c r="G271" s="112">
        <f>入力シート③!H66</f>
        <v>0</v>
      </c>
      <c r="H271" s="113" t="str">
        <f>IFERROR(VLOOKUP(G271,女子登録②!$P$2:$V$101,4,FALSE),"0")</f>
        <v>0</v>
      </c>
      <c r="I271" s="112">
        <f t="shared" si="12"/>
        <v>0</v>
      </c>
      <c r="J271" s="113" t="str">
        <f>IFERROR(VLOOKUP(I271,女子登録②!$P$2:$V$101,5,FALSE),"0")</f>
        <v>0</v>
      </c>
      <c r="K271" s="113" t="str">
        <f>IFERROR(VLOOKUP(G271,女子登録②!$P$2:$V$101,7,FALSE),"0")</f>
        <v>0</v>
      </c>
      <c r="L271" s="112">
        <v>2</v>
      </c>
      <c r="M271" s="112" t="str">
        <f>IFERROR(VLOOKUP(G271,女子登録②!$P$2:$V$101,3,FALSE),"0")</f>
        <v>0</v>
      </c>
      <c r="N271" s="112" t="str">
        <f>IFERROR(VLOOKUP(G271,女子登録②!$P$2:$V$101,6,FALSE),"0")</f>
        <v>0</v>
      </c>
      <c r="O271" s="219"/>
      <c r="P271" s="114" t="s">
        <v>266</v>
      </c>
      <c r="Q271" s="219"/>
      <c r="R271" s="112" t="str">
        <f>IFERROR(VLOOKUP(A271,種目!$C$30:$D$55,2,FALSE),"0")</f>
        <v>0</v>
      </c>
      <c r="S271" s="112">
        <f>入力シート③!J66</f>
        <v>0</v>
      </c>
      <c r="T271" s="114">
        <v>0</v>
      </c>
      <c r="U271" s="114">
        <v>2</v>
      </c>
      <c r="V271" s="112">
        <f>入力シート③!$B$1</f>
        <v>0</v>
      </c>
    </row>
    <row r="272" spans="1:22">
      <c r="A272" s="112">
        <f>入力シート③!I67</f>
        <v>0</v>
      </c>
      <c r="B272" s="112" t="str">
        <f t="shared" si="11"/>
        <v>0</v>
      </c>
      <c r="C272" s="112" t="str">
        <f>IFERROR(VLOOKUP(入力シート③!$B$1,所属!$B$2:$C$56,2,FALSE),"0")</f>
        <v>0</v>
      </c>
      <c r="D272" s="219"/>
      <c r="E272" s="219"/>
      <c r="F272" s="112" t="str">
        <f>入力シート③!$G67</f>
        <v/>
      </c>
      <c r="G272" s="112">
        <f>入力シート③!H67</f>
        <v>0</v>
      </c>
      <c r="H272" s="113" t="str">
        <f>IFERROR(VLOOKUP(G272,女子登録②!$P$2:$V$101,4,FALSE),"0")</f>
        <v>0</v>
      </c>
      <c r="I272" s="112">
        <f t="shared" si="12"/>
        <v>0</v>
      </c>
      <c r="J272" s="113" t="str">
        <f>IFERROR(VLOOKUP(I272,女子登録②!$P$2:$V$101,5,FALSE),"0")</f>
        <v>0</v>
      </c>
      <c r="K272" s="113" t="str">
        <f>IFERROR(VLOOKUP(G272,女子登録②!$P$2:$V$101,7,FALSE),"0")</f>
        <v>0</v>
      </c>
      <c r="L272" s="112">
        <v>2</v>
      </c>
      <c r="M272" s="112" t="str">
        <f>IFERROR(VLOOKUP(G272,女子登録②!$P$2:$V$101,3,FALSE),"0")</f>
        <v>0</v>
      </c>
      <c r="N272" s="112" t="str">
        <f>IFERROR(VLOOKUP(G272,女子登録②!$P$2:$V$101,6,FALSE),"0")</f>
        <v>0</v>
      </c>
      <c r="O272" s="219"/>
      <c r="P272" s="114" t="s">
        <v>266</v>
      </c>
      <c r="Q272" s="219"/>
      <c r="R272" s="112" t="str">
        <f>IFERROR(VLOOKUP(A272,種目!$C$30:$D$55,2,FALSE),"0")</f>
        <v>0</v>
      </c>
      <c r="S272" s="112">
        <f>入力シート③!J67</f>
        <v>0</v>
      </c>
      <c r="T272" s="114">
        <v>0</v>
      </c>
      <c r="U272" s="114">
        <v>2</v>
      </c>
      <c r="V272" s="112">
        <f>入力シート③!$B$1</f>
        <v>0</v>
      </c>
    </row>
    <row r="273" spans="1:22">
      <c r="A273" s="112">
        <f>入力シート③!I68</f>
        <v>0</v>
      </c>
      <c r="B273" s="112" t="str">
        <f t="shared" si="11"/>
        <v>0</v>
      </c>
      <c r="C273" s="112" t="str">
        <f>IFERROR(VLOOKUP(入力シート③!$B$1,所属!$B$2:$C$56,2,FALSE),"0")</f>
        <v>0</v>
      </c>
      <c r="D273" s="219"/>
      <c r="E273" s="219"/>
      <c r="F273" s="112" t="str">
        <f>入力シート③!$G68</f>
        <v/>
      </c>
      <c r="G273" s="112">
        <f>入力シート③!H68</f>
        <v>0</v>
      </c>
      <c r="H273" s="113" t="str">
        <f>IFERROR(VLOOKUP(G273,女子登録②!$P$2:$V$101,4,FALSE),"0")</f>
        <v>0</v>
      </c>
      <c r="I273" s="112">
        <f t="shared" si="12"/>
        <v>0</v>
      </c>
      <c r="J273" s="113" t="str">
        <f>IFERROR(VLOOKUP(I273,女子登録②!$P$2:$V$101,5,FALSE),"0")</f>
        <v>0</v>
      </c>
      <c r="K273" s="113" t="str">
        <f>IFERROR(VLOOKUP(G273,女子登録②!$P$2:$V$101,7,FALSE),"0")</f>
        <v>0</v>
      </c>
      <c r="L273" s="112">
        <v>2</v>
      </c>
      <c r="M273" s="112" t="str">
        <f>IFERROR(VLOOKUP(G273,女子登録②!$P$2:$V$101,3,FALSE),"0")</f>
        <v>0</v>
      </c>
      <c r="N273" s="112" t="str">
        <f>IFERROR(VLOOKUP(G273,女子登録②!$P$2:$V$101,6,FALSE),"0")</f>
        <v>0</v>
      </c>
      <c r="O273" s="219"/>
      <c r="P273" s="114" t="s">
        <v>266</v>
      </c>
      <c r="Q273" s="219"/>
      <c r="R273" s="112" t="str">
        <f>IFERROR(VLOOKUP(A273,種目!$C$30:$D$55,2,FALSE),"0")</f>
        <v>0</v>
      </c>
      <c r="S273" s="112">
        <f>入力シート③!J68</f>
        <v>0</v>
      </c>
      <c r="T273" s="114">
        <v>0</v>
      </c>
      <c r="U273" s="114">
        <v>2</v>
      </c>
      <c r="V273" s="112">
        <f>入力シート③!$B$1</f>
        <v>0</v>
      </c>
    </row>
    <row r="274" spans="1:22">
      <c r="A274" s="112">
        <f>入力シート③!I69</f>
        <v>0</v>
      </c>
      <c r="B274" s="112" t="str">
        <f t="shared" si="11"/>
        <v>0</v>
      </c>
      <c r="C274" s="112" t="str">
        <f>IFERROR(VLOOKUP(入力シート③!$B$1,所属!$B$2:$C$56,2,FALSE),"0")</f>
        <v>0</v>
      </c>
      <c r="D274" s="219"/>
      <c r="E274" s="219"/>
      <c r="F274" s="112" t="str">
        <f>入力シート③!$G69</f>
        <v/>
      </c>
      <c r="G274" s="112">
        <f>入力シート③!H69</f>
        <v>0</v>
      </c>
      <c r="H274" s="113" t="str">
        <f>IFERROR(VLOOKUP(G274,女子登録②!$P$2:$V$101,4,FALSE),"0")</f>
        <v>0</v>
      </c>
      <c r="I274" s="112">
        <f t="shared" si="12"/>
        <v>0</v>
      </c>
      <c r="J274" s="113" t="str">
        <f>IFERROR(VLOOKUP(I274,女子登録②!$P$2:$V$101,5,FALSE),"0")</f>
        <v>0</v>
      </c>
      <c r="K274" s="113" t="str">
        <f>IFERROR(VLOOKUP(G274,女子登録②!$P$2:$V$101,7,FALSE),"0")</f>
        <v>0</v>
      </c>
      <c r="L274" s="112">
        <v>2</v>
      </c>
      <c r="M274" s="112" t="str">
        <f>IFERROR(VLOOKUP(G274,女子登録②!$P$2:$V$101,3,FALSE),"0")</f>
        <v>0</v>
      </c>
      <c r="N274" s="112" t="str">
        <f>IFERROR(VLOOKUP(G274,女子登録②!$P$2:$V$101,6,FALSE),"0")</f>
        <v>0</v>
      </c>
      <c r="O274" s="219"/>
      <c r="P274" s="114" t="s">
        <v>266</v>
      </c>
      <c r="Q274" s="219"/>
      <c r="R274" s="112" t="str">
        <f>IFERROR(VLOOKUP(A274,種目!$C$30:$D$55,2,FALSE),"0")</f>
        <v>0</v>
      </c>
      <c r="S274" s="112">
        <f>入力シート③!J69</f>
        <v>0</v>
      </c>
      <c r="T274" s="114">
        <v>0</v>
      </c>
      <c r="U274" s="114">
        <v>2</v>
      </c>
      <c r="V274" s="112">
        <f>入力シート③!$B$1</f>
        <v>0</v>
      </c>
    </row>
    <row r="275" spans="1:22">
      <c r="A275" s="112">
        <f>入力シート③!I70</f>
        <v>0</v>
      </c>
      <c r="B275" s="112" t="str">
        <f t="shared" ref="B275:B338" si="13">IFERROR(100000*L275+F275,"0")</f>
        <v>0</v>
      </c>
      <c r="C275" s="112" t="str">
        <f>IFERROR(VLOOKUP(入力シート③!$B$1,所属!$B$2:$C$56,2,FALSE),"0")</f>
        <v>0</v>
      </c>
      <c r="D275" s="219"/>
      <c r="E275" s="219"/>
      <c r="F275" s="112" t="str">
        <f>入力シート③!$G70</f>
        <v/>
      </c>
      <c r="G275" s="112">
        <f>入力シート③!H70</f>
        <v>0</v>
      </c>
      <c r="H275" s="113" t="str">
        <f>IFERROR(VLOOKUP(G275,女子登録②!$P$2:$V$101,4,FALSE),"0")</f>
        <v>0</v>
      </c>
      <c r="I275" s="112">
        <f t="shared" ref="I275:I315" si="14">G275</f>
        <v>0</v>
      </c>
      <c r="J275" s="113" t="str">
        <f>IFERROR(VLOOKUP(I275,女子登録②!$P$2:$V$101,5,FALSE),"0")</f>
        <v>0</v>
      </c>
      <c r="K275" s="113" t="str">
        <f>IFERROR(VLOOKUP(G275,女子登録②!$P$2:$V$101,7,FALSE),"0")</f>
        <v>0</v>
      </c>
      <c r="L275" s="112">
        <v>2</v>
      </c>
      <c r="M275" s="112" t="str">
        <f>IFERROR(VLOOKUP(G275,女子登録②!$P$2:$V$101,3,FALSE),"0")</f>
        <v>0</v>
      </c>
      <c r="N275" s="112" t="str">
        <f>IFERROR(VLOOKUP(G275,女子登録②!$P$2:$V$101,6,FALSE),"0")</f>
        <v>0</v>
      </c>
      <c r="O275" s="219"/>
      <c r="P275" s="114" t="s">
        <v>266</v>
      </c>
      <c r="Q275" s="219"/>
      <c r="R275" s="112" t="str">
        <f>IFERROR(VLOOKUP(A275,種目!$C$30:$D$55,2,FALSE),"0")</f>
        <v>0</v>
      </c>
      <c r="S275" s="112">
        <f>入力シート③!J70</f>
        <v>0</v>
      </c>
      <c r="T275" s="114">
        <v>0</v>
      </c>
      <c r="U275" s="114">
        <v>2</v>
      </c>
      <c r="V275" s="112">
        <f>入力シート③!$B$1</f>
        <v>0</v>
      </c>
    </row>
    <row r="276" spans="1:22">
      <c r="A276" s="112">
        <f>入力シート③!I71</f>
        <v>0</v>
      </c>
      <c r="B276" s="112" t="str">
        <f t="shared" si="13"/>
        <v>0</v>
      </c>
      <c r="C276" s="112" t="str">
        <f>IFERROR(VLOOKUP(入力シート③!$B$1,所属!$B$2:$C$56,2,FALSE),"0")</f>
        <v>0</v>
      </c>
      <c r="D276" s="219"/>
      <c r="E276" s="219"/>
      <c r="F276" s="112" t="str">
        <f>入力シート③!$G71</f>
        <v/>
      </c>
      <c r="G276" s="112">
        <f>入力シート③!H71</f>
        <v>0</v>
      </c>
      <c r="H276" s="113" t="str">
        <f>IFERROR(VLOOKUP(G276,女子登録②!$P$2:$V$101,4,FALSE),"0")</f>
        <v>0</v>
      </c>
      <c r="I276" s="112">
        <f t="shared" si="14"/>
        <v>0</v>
      </c>
      <c r="J276" s="113" t="str">
        <f>IFERROR(VLOOKUP(I276,女子登録②!$P$2:$V$101,5,FALSE),"0")</f>
        <v>0</v>
      </c>
      <c r="K276" s="113" t="str">
        <f>IFERROR(VLOOKUP(G276,女子登録②!$P$2:$V$101,7,FALSE),"0")</f>
        <v>0</v>
      </c>
      <c r="L276" s="112">
        <v>2</v>
      </c>
      <c r="M276" s="112" t="str">
        <f>IFERROR(VLOOKUP(G276,女子登録②!$P$2:$V$101,3,FALSE),"0")</f>
        <v>0</v>
      </c>
      <c r="N276" s="112" t="str">
        <f>IFERROR(VLOOKUP(G276,女子登録②!$P$2:$V$101,6,FALSE),"0")</f>
        <v>0</v>
      </c>
      <c r="O276" s="219"/>
      <c r="P276" s="114" t="s">
        <v>266</v>
      </c>
      <c r="Q276" s="219"/>
      <c r="R276" s="112" t="str">
        <f>IFERROR(VLOOKUP(A276,種目!$C$30:$D$55,2,FALSE),"0")</f>
        <v>0</v>
      </c>
      <c r="S276" s="112">
        <f>入力シート③!J71</f>
        <v>0</v>
      </c>
      <c r="T276" s="114">
        <v>0</v>
      </c>
      <c r="U276" s="114">
        <v>2</v>
      </c>
      <c r="V276" s="112">
        <f>入力シート③!$B$1</f>
        <v>0</v>
      </c>
    </row>
    <row r="277" spans="1:22">
      <c r="A277" s="112">
        <f>入力シート③!I72</f>
        <v>0</v>
      </c>
      <c r="B277" s="112" t="str">
        <f t="shared" si="13"/>
        <v>0</v>
      </c>
      <c r="C277" s="112" t="str">
        <f>IFERROR(VLOOKUP(入力シート③!$B$1,所属!$B$2:$C$56,2,FALSE),"0")</f>
        <v>0</v>
      </c>
      <c r="D277" s="219"/>
      <c r="E277" s="219"/>
      <c r="F277" s="112" t="str">
        <f>入力シート③!$G72</f>
        <v/>
      </c>
      <c r="G277" s="112">
        <f>入力シート③!H72</f>
        <v>0</v>
      </c>
      <c r="H277" s="113" t="str">
        <f>IFERROR(VLOOKUP(G277,女子登録②!$P$2:$V$101,4,FALSE),"0")</f>
        <v>0</v>
      </c>
      <c r="I277" s="112">
        <f t="shared" si="14"/>
        <v>0</v>
      </c>
      <c r="J277" s="113" t="str">
        <f>IFERROR(VLOOKUP(I277,女子登録②!$P$2:$V$101,5,FALSE),"0")</f>
        <v>0</v>
      </c>
      <c r="K277" s="113" t="str">
        <f>IFERROR(VLOOKUP(G277,女子登録②!$P$2:$V$101,7,FALSE),"0")</f>
        <v>0</v>
      </c>
      <c r="L277" s="112">
        <v>2</v>
      </c>
      <c r="M277" s="112" t="str">
        <f>IFERROR(VLOOKUP(G277,女子登録②!$P$2:$V$101,3,FALSE),"0")</f>
        <v>0</v>
      </c>
      <c r="N277" s="112" t="str">
        <f>IFERROR(VLOOKUP(G277,女子登録②!$P$2:$V$101,6,FALSE),"0")</f>
        <v>0</v>
      </c>
      <c r="O277" s="219"/>
      <c r="P277" s="114" t="s">
        <v>266</v>
      </c>
      <c r="Q277" s="219"/>
      <c r="R277" s="112" t="str">
        <f>IFERROR(VLOOKUP(A277,種目!$C$30:$D$55,2,FALSE),"0")</f>
        <v>0</v>
      </c>
      <c r="S277" s="112">
        <f>入力シート③!J72</f>
        <v>0</v>
      </c>
      <c r="T277" s="114">
        <v>0</v>
      </c>
      <c r="U277" s="114">
        <v>2</v>
      </c>
      <c r="V277" s="112">
        <f>入力シート③!$B$1</f>
        <v>0</v>
      </c>
    </row>
    <row r="278" spans="1:22">
      <c r="A278" s="112">
        <f>入力シート③!I73</f>
        <v>0</v>
      </c>
      <c r="B278" s="112" t="str">
        <f t="shared" si="13"/>
        <v>0</v>
      </c>
      <c r="C278" s="112" t="str">
        <f>IFERROR(VLOOKUP(入力シート③!$B$1,所属!$B$2:$C$56,2,FALSE),"0")</f>
        <v>0</v>
      </c>
      <c r="D278" s="219"/>
      <c r="E278" s="219"/>
      <c r="F278" s="112" t="str">
        <f>入力シート③!$G73</f>
        <v/>
      </c>
      <c r="G278" s="112">
        <f>入力シート③!H73</f>
        <v>0</v>
      </c>
      <c r="H278" s="113" t="str">
        <f>IFERROR(VLOOKUP(G278,女子登録②!$P$2:$V$101,4,FALSE),"0")</f>
        <v>0</v>
      </c>
      <c r="I278" s="112">
        <f t="shared" si="14"/>
        <v>0</v>
      </c>
      <c r="J278" s="113" t="str">
        <f>IFERROR(VLOOKUP(I278,女子登録②!$P$2:$V$101,5,FALSE),"0")</f>
        <v>0</v>
      </c>
      <c r="K278" s="113" t="str">
        <f>IFERROR(VLOOKUP(G278,女子登録②!$P$2:$V$101,7,FALSE),"0")</f>
        <v>0</v>
      </c>
      <c r="L278" s="112">
        <v>2</v>
      </c>
      <c r="M278" s="112" t="str">
        <f>IFERROR(VLOOKUP(G278,女子登録②!$P$2:$V$101,3,FALSE),"0")</f>
        <v>0</v>
      </c>
      <c r="N278" s="112" t="str">
        <f>IFERROR(VLOOKUP(G278,女子登録②!$P$2:$V$101,6,FALSE),"0")</f>
        <v>0</v>
      </c>
      <c r="O278" s="219"/>
      <c r="P278" s="114" t="s">
        <v>266</v>
      </c>
      <c r="Q278" s="219"/>
      <c r="R278" s="112" t="str">
        <f>IFERROR(VLOOKUP(A278,種目!$C$30:$D$55,2,FALSE),"0")</f>
        <v>0</v>
      </c>
      <c r="S278" s="112">
        <f>入力シート③!J73</f>
        <v>0</v>
      </c>
      <c r="T278" s="114">
        <v>0</v>
      </c>
      <c r="U278" s="114">
        <v>2</v>
      </c>
      <c r="V278" s="112">
        <f>入力シート③!$B$1</f>
        <v>0</v>
      </c>
    </row>
    <row r="279" spans="1:22">
      <c r="A279" s="112">
        <f>入力シート③!I74</f>
        <v>0</v>
      </c>
      <c r="B279" s="112" t="str">
        <f t="shared" si="13"/>
        <v>0</v>
      </c>
      <c r="C279" s="112" t="str">
        <f>IFERROR(VLOOKUP(入力シート③!$B$1,所属!$B$2:$C$56,2,FALSE),"0")</f>
        <v>0</v>
      </c>
      <c r="D279" s="219"/>
      <c r="E279" s="219"/>
      <c r="F279" s="112" t="str">
        <f>入力シート③!$G74</f>
        <v/>
      </c>
      <c r="G279" s="112">
        <f>入力シート③!H74</f>
        <v>0</v>
      </c>
      <c r="H279" s="113" t="str">
        <f>IFERROR(VLOOKUP(G279,女子登録②!$P$2:$V$101,4,FALSE),"0")</f>
        <v>0</v>
      </c>
      <c r="I279" s="112">
        <f t="shared" si="14"/>
        <v>0</v>
      </c>
      <c r="J279" s="113" t="str">
        <f>IFERROR(VLOOKUP(I279,女子登録②!$P$2:$V$101,5,FALSE),"0")</f>
        <v>0</v>
      </c>
      <c r="K279" s="113" t="str">
        <f>IFERROR(VLOOKUP(G279,女子登録②!$P$2:$V$101,7,FALSE),"0")</f>
        <v>0</v>
      </c>
      <c r="L279" s="112">
        <v>2</v>
      </c>
      <c r="M279" s="112" t="str">
        <f>IFERROR(VLOOKUP(G279,女子登録②!$P$2:$V$101,3,FALSE),"0")</f>
        <v>0</v>
      </c>
      <c r="N279" s="112" t="str">
        <f>IFERROR(VLOOKUP(G279,女子登録②!$P$2:$V$101,6,FALSE),"0")</f>
        <v>0</v>
      </c>
      <c r="O279" s="219"/>
      <c r="P279" s="114" t="s">
        <v>266</v>
      </c>
      <c r="Q279" s="219"/>
      <c r="R279" s="112" t="str">
        <f>IFERROR(VLOOKUP(A279,種目!$C$30:$D$55,2,FALSE),"0")</f>
        <v>0</v>
      </c>
      <c r="S279" s="112">
        <f>入力シート③!J74</f>
        <v>0</v>
      </c>
      <c r="T279" s="114">
        <v>0</v>
      </c>
      <c r="U279" s="114">
        <v>2</v>
      </c>
      <c r="V279" s="112">
        <f>入力シート③!$B$1</f>
        <v>0</v>
      </c>
    </row>
    <row r="280" spans="1:22">
      <c r="A280" s="112">
        <f>入力シート③!I75</f>
        <v>0</v>
      </c>
      <c r="B280" s="112" t="str">
        <f t="shared" si="13"/>
        <v>0</v>
      </c>
      <c r="C280" s="112" t="str">
        <f>IFERROR(VLOOKUP(入力シート③!$B$1,所属!$B$2:$C$56,2,FALSE),"0")</f>
        <v>0</v>
      </c>
      <c r="D280" s="219"/>
      <c r="E280" s="219"/>
      <c r="F280" s="112" t="str">
        <f>入力シート③!$G75</f>
        <v/>
      </c>
      <c r="G280" s="112">
        <f>入力シート③!H75</f>
        <v>0</v>
      </c>
      <c r="H280" s="113" t="str">
        <f>IFERROR(VLOOKUP(G280,女子登録②!$P$2:$V$101,4,FALSE),"0")</f>
        <v>0</v>
      </c>
      <c r="I280" s="112">
        <f t="shared" si="14"/>
        <v>0</v>
      </c>
      <c r="J280" s="113" t="str">
        <f>IFERROR(VLOOKUP(I280,女子登録②!$P$2:$V$101,5,FALSE),"0")</f>
        <v>0</v>
      </c>
      <c r="K280" s="113" t="str">
        <f>IFERROR(VLOOKUP(G280,女子登録②!$P$2:$V$101,7,FALSE),"0")</f>
        <v>0</v>
      </c>
      <c r="L280" s="112">
        <v>2</v>
      </c>
      <c r="M280" s="112" t="str">
        <f>IFERROR(VLOOKUP(G280,女子登録②!$P$2:$V$101,3,FALSE),"0")</f>
        <v>0</v>
      </c>
      <c r="N280" s="112" t="str">
        <f>IFERROR(VLOOKUP(G280,女子登録②!$P$2:$V$101,6,FALSE),"0")</f>
        <v>0</v>
      </c>
      <c r="O280" s="219"/>
      <c r="P280" s="114" t="s">
        <v>266</v>
      </c>
      <c r="Q280" s="219"/>
      <c r="R280" s="112" t="str">
        <f>IFERROR(VLOOKUP(A280,種目!$C$30:$D$55,2,FALSE),"0")</f>
        <v>0</v>
      </c>
      <c r="S280" s="112">
        <f>入力シート③!J75</f>
        <v>0</v>
      </c>
      <c r="T280" s="114">
        <v>0</v>
      </c>
      <c r="U280" s="114">
        <v>2</v>
      </c>
      <c r="V280" s="112">
        <f>入力シート③!$B$1</f>
        <v>0</v>
      </c>
    </row>
    <row r="281" spans="1:22">
      <c r="A281" s="112">
        <f>入力シート③!I76</f>
        <v>0</v>
      </c>
      <c r="B281" s="112" t="str">
        <f t="shared" si="13"/>
        <v>0</v>
      </c>
      <c r="C281" s="112" t="str">
        <f>IFERROR(VLOOKUP(入力シート③!$B$1,所属!$B$2:$C$56,2,FALSE),"0")</f>
        <v>0</v>
      </c>
      <c r="D281" s="219"/>
      <c r="E281" s="219"/>
      <c r="F281" s="112" t="str">
        <f>入力シート③!$G76</f>
        <v/>
      </c>
      <c r="G281" s="112">
        <f>入力シート③!H76</f>
        <v>0</v>
      </c>
      <c r="H281" s="113" t="str">
        <f>IFERROR(VLOOKUP(G281,女子登録②!$P$2:$V$101,4,FALSE),"0")</f>
        <v>0</v>
      </c>
      <c r="I281" s="112">
        <f t="shared" si="14"/>
        <v>0</v>
      </c>
      <c r="J281" s="113" t="str">
        <f>IFERROR(VLOOKUP(I281,女子登録②!$P$2:$V$101,5,FALSE),"0")</f>
        <v>0</v>
      </c>
      <c r="K281" s="113" t="str">
        <f>IFERROR(VLOOKUP(G281,女子登録②!$P$2:$V$101,7,FALSE),"0")</f>
        <v>0</v>
      </c>
      <c r="L281" s="112">
        <v>2</v>
      </c>
      <c r="M281" s="112" t="str">
        <f>IFERROR(VLOOKUP(G281,女子登録②!$P$2:$V$101,3,FALSE),"0")</f>
        <v>0</v>
      </c>
      <c r="N281" s="112" t="str">
        <f>IFERROR(VLOOKUP(G281,女子登録②!$P$2:$V$101,6,FALSE),"0")</f>
        <v>0</v>
      </c>
      <c r="O281" s="219"/>
      <c r="P281" s="114" t="s">
        <v>266</v>
      </c>
      <c r="Q281" s="219"/>
      <c r="R281" s="112" t="str">
        <f>IFERROR(VLOOKUP(A281,種目!$C$30:$D$55,2,FALSE),"0")</f>
        <v>0</v>
      </c>
      <c r="S281" s="112">
        <f>入力シート③!J76</f>
        <v>0</v>
      </c>
      <c r="T281" s="114">
        <v>0</v>
      </c>
      <c r="U281" s="114">
        <v>2</v>
      </c>
      <c r="V281" s="112">
        <f>入力シート③!$B$1</f>
        <v>0</v>
      </c>
    </row>
    <row r="282" spans="1:22">
      <c r="A282" s="112">
        <f>入力シート③!I77</f>
        <v>0</v>
      </c>
      <c r="B282" s="112" t="str">
        <f t="shared" si="13"/>
        <v>0</v>
      </c>
      <c r="C282" s="112" t="str">
        <f>IFERROR(VLOOKUP(入力シート③!$B$1,所属!$B$2:$C$56,2,FALSE),"0")</f>
        <v>0</v>
      </c>
      <c r="D282" s="219"/>
      <c r="E282" s="219"/>
      <c r="F282" s="112" t="str">
        <f>入力シート③!$G77</f>
        <v/>
      </c>
      <c r="G282" s="112">
        <f>入力シート③!H77</f>
        <v>0</v>
      </c>
      <c r="H282" s="113" t="str">
        <f>IFERROR(VLOOKUP(G282,女子登録②!$P$2:$V$101,4,FALSE),"0")</f>
        <v>0</v>
      </c>
      <c r="I282" s="112">
        <f t="shared" si="14"/>
        <v>0</v>
      </c>
      <c r="J282" s="113" t="str">
        <f>IFERROR(VLOOKUP(I282,女子登録②!$P$2:$V$101,5,FALSE),"0")</f>
        <v>0</v>
      </c>
      <c r="K282" s="113" t="str">
        <f>IFERROR(VLOOKUP(G282,女子登録②!$P$2:$V$101,7,FALSE),"0")</f>
        <v>0</v>
      </c>
      <c r="L282" s="112">
        <v>2</v>
      </c>
      <c r="M282" s="112" t="str">
        <f>IFERROR(VLOOKUP(G282,女子登録②!$P$2:$V$101,3,FALSE),"0")</f>
        <v>0</v>
      </c>
      <c r="N282" s="112" t="str">
        <f>IFERROR(VLOOKUP(G282,女子登録②!$P$2:$V$101,6,FALSE),"0")</f>
        <v>0</v>
      </c>
      <c r="O282" s="219"/>
      <c r="P282" s="114" t="s">
        <v>266</v>
      </c>
      <c r="Q282" s="219"/>
      <c r="R282" s="112" t="str">
        <f>IFERROR(VLOOKUP(A282,種目!$C$30:$D$55,2,FALSE),"0")</f>
        <v>0</v>
      </c>
      <c r="S282" s="112">
        <f>入力シート③!J77</f>
        <v>0</v>
      </c>
      <c r="T282" s="114">
        <v>0</v>
      </c>
      <c r="U282" s="114">
        <v>2</v>
      </c>
      <c r="V282" s="112">
        <f>入力シート③!$B$1</f>
        <v>0</v>
      </c>
    </row>
    <row r="283" spans="1:22">
      <c r="A283" s="112">
        <f>入力シート③!I78</f>
        <v>0</v>
      </c>
      <c r="B283" s="112" t="str">
        <f t="shared" si="13"/>
        <v>0</v>
      </c>
      <c r="C283" s="112" t="str">
        <f>IFERROR(VLOOKUP(入力シート③!$B$1,所属!$B$2:$C$56,2,FALSE),"0")</f>
        <v>0</v>
      </c>
      <c r="D283" s="219"/>
      <c r="E283" s="219"/>
      <c r="F283" s="112" t="str">
        <f>入力シート③!$G78</f>
        <v/>
      </c>
      <c r="G283" s="112">
        <f>入力シート③!H78</f>
        <v>0</v>
      </c>
      <c r="H283" s="113" t="str">
        <f>IFERROR(VLOOKUP(G283,女子登録②!$P$2:$V$101,4,FALSE),"0")</f>
        <v>0</v>
      </c>
      <c r="I283" s="112">
        <f t="shared" si="14"/>
        <v>0</v>
      </c>
      <c r="J283" s="113" t="str">
        <f>IFERROR(VLOOKUP(I283,女子登録②!$P$2:$V$101,5,FALSE),"0")</f>
        <v>0</v>
      </c>
      <c r="K283" s="113" t="str">
        <f>IFERROR(VLOOKUP(G283,女子登録②!$P$2:$V$101,7,FALSE),"0")</f>
        <v>0</v>
      </c>
      <c r="L283" s="112">
        <v>2</v>
      </c>
      <c r="M283" s="112" t="str">
        <f>IFERROR(VLOOKUP(G283,女子登録②!$P$2:$V$101,3,FALSE),"0")</f>
        <v>0</v>
      </c>
      <c r="N283" s="112" t="str">
        <f>IFERROR(VLOOKUP(G283,女子登録②!$P$2:$V$101,6,FALSE),"0")</f>
        <v>0</v>
      </c>
      <c r="O283" s="219"/>
      <c r="P283" s="114" t="s">
        <v>266</v>
      </c>
      <c r="Q283" s="219"/>
      <c r="R283" s="112" t="str">
        <f>IFERROR(VLOOKUP(A283,種目!$C$30:$D$55,2,FALSE),"0")</f>
        <v>0</v>
      </c>
      <c r="S283" s="112">
        <f>入力シート③!J78</f>
        <v>0</v>
      </c>
      <c r="T283" s="114">
        <v>0</v>
      </c>
      <c r="U283" s="114">
        <v>2</v>
      </c>
      <c r="V283" s="112">
        <f>入力シート③!$B$1</f>
        <v>0</v>
      </c>
    </row>
    <row r="284" spans="1:22">
      <c r="A284" s="112">
        <f>入力シート③!I79</f>
        <v>0</v>
      </c>
      <c r="B284" s="112" t="str">
        <f t="shared" si="13"/>
        <v>0</v>
      </c>
      <c r="C284" s="112" t="str">
        <f>IFERROR(VLOOKUP(入力シート③!$B$1,所属!$B$2:$C$56,2,FALSE),"0")</f>
        <v>0</v>
      </c>
      <c r="D284" s="219"/>
      <c r="E284" s="219"/>
      <c r="F284" s="112" t="str">
        <f>入力シート③!$G79</f>
        <v/>
      </c>
      <c r="G284" s="112">
        <f>入力シート③!H79</f>
        <v>0</v>
      </c>
      <c r="H284" s="113" t="str">
        <f>IFERROR(VLOOKUP(G284,女子登録②!$P$2:$V$101,4,FALSE),"0")</f>
        <v>0</v>
      </c>
      <c r="I284" s="112">
        <f t="shared" si="14"/>
        <v>0</v>
      </c>
      <c r="J284" s="113" t="str">
        <f>IFERROR(VLOOKUP(I284,女子登録②!$P$2:$V$101,5,FALSE),"0")</f>
        <v>0</v>
      </c>
      <c r="K284" s="113" t="str">
        <f>IFERROR(VLOOKUP(G284,女子登録②!$P$2:$V$101,7,FALSE),"0")</f>
        <v>0</v>
      </c>
      <c r="L284" s="112">
        <v>2</v>
      </c>
      <c r="M284" s="112" t="str">
        <f>IFERROR(VLOOKUP(G284,女子登録②!$P$2:$V$101,3,FALSE),"0")</f>
        <v>0</v>
      </c>
      <c r="N284" s="112" t="str">
        <f>IFERROR(VLOOKUP(G284,女子登録②!$P$2:$V$101,6,FALSE),"0")</f>
        <v>0</v>
      </c>
      <c r="O284" s="219"/>
      <c r="P284" s="114" t="s">
        <v>266</v>
      </c>
      <c r="Q284" s="219"/>
      <c r="R284" s="112" t="str">
        <f>IFERROR(VLOOKUP(A284,種目!$C$30:$D$55,2,FALSE),"0")</f>
        <v>0</v>
      </c>
      <c r="S284" s="112">
        <f>入力シート③!J79</f>
        <v>0</v>
      </c>
      <c r="T284" s="114">
        <v>0</v>
      </c>
      <c r="U284" s="114">
        <v>2</v>
      </c>
      <c r="V284" s="112">
        <f>入力シート③!$B$1</f>
        <v>0</v>
      </c>
    </row>
    <row r="285" spans="1:22">
      <c r="A285" s="112">
        <f>入力シート③!I80</f>
        <v>0</v>
      </c>
      <c r="B285" s="112" t="str">
        <f t="shared" si="13"/>
        <v>0</v>
      </c>
      <c r="C285" s="112" t="str">
        <f>IFERROR(VLOOKUP(入力シート③!$B$1,所属!$B$2:$C$56,2,FALSE),"0")</f>
        <v>0</v>
      </c>
      <c r="D285" s="219"/>
      <c r="E285" s="219"/>
      <c r="F285" s="112" t="str">
        <f>入力シート③!$G80</f>
        <v/>
      </c>
      <c r="G285" s="112">
        <f>入力シート③!H80</f>
        <v>0</v>
      </c>
      <c r="H285" s="113" t="str">
        <f>IFERROR(VLOOKUP(G285,女子登録②!$P$2:$V$101,4,FALSE),"0")</f>
        <v>0</v>
      </c>
      <c r="I285" s="112">
        <f t="shared" si="14"/>
        <v>0</v>
      </c>
      <c r="J285" s="113" t="str">
        <f>IFERROR(VLOOKUP(I285,女子登録②!$P$2:$V$101,5,FALSE),"0")</f>
        <v>0</v>
      </c>
      <c r="K285" s="113" t="str">
        <f>IFERROR(VLOOKUP(G285,女子登録②!$P$2:$V$101,7,FALSE),"0")</f>
        <v>0</v>
      </c>
      <c r="L285" s="112">
        <v>2</v>
      </c>
      <c r="M285" s="112" t="str">
        <f>IFERROR(VLOOKUP(G285,女子登録②!$P$2:$V$101,3,FALSE),"0")</f>
        <v>0</v>
      </c>
      <c r="N285" s="112" t="str">
        <f>IFERROR(VLOOKUP(G285,女子登録②!$P$2:$V$101,6,FALSE),"0")</f>
        <v>0</v>
      </c>
      <c r="O285" s="219"/>
      <c r="P285" s="114" t="s">
        <v>266</v>
      </c>
      <c r="Q285" s="219"/>
      <c r="R285" s="112" t="str">
        <f>IFERROR(VLOOKUP(A285,種目!$C$30:$D$55,2,FALSE),"0")</f>
        <v>0</v>
      </c>
      <c r="S285" s="112">
        <f>入力シート③!J80</f>
        <v>0</v>
      </c>
      <c r="T285" s="114">
        <v>0</v>
      </c>
      <c r="U285" s="114">
        <v>2</v>
      </c>
      <c r="V285" s="112">
        <f>入力シート③!$B$1</f>
        <v>0</v>
      </c>
    </row>
    <row r="286" spans="1:22">
      <c r="A286" s="112">
        <f>入力シート③!I81</f>
        <v>0</v>
      </c>
      <c r="B286" s="112" t="str">
        <f t="shared" si="13"/>
        <v>0</v>
      </c>
      <c r="C286" s="112" t="str">
        <f>IFERROR(VLOOKUP(入力シート③!$B$1,所属!$B$2:$C$56,2,FALSE),"0")</f>
        <v>0</v>
      </c>
      <c r="D286" s="219"/>
      <c r="E286" s="219"/>
      <c r="F286" s="112" t="str">
        <f>入力シート③!$G81</f>
        <v/>
      </c>
      <c r="G286" s="112">
        <f>入力シート③!H81</f>
        <v>0</v>
      </c>
      <c r="H286" s="113" t="str">
        <f>IFERROR(VLOOKUP(G286,女子登録②!$P$2:$V$101,4,FALSE),"0")</f>
        <v>0</v>
      </c>
      <c r="I286" s="112">
        <f t="shared" si="14"/>
        <v>0</v>
      </c>
      <c r="J286" s="113" t="str">
        <f>IFERROR(VLOOKUP(I286,女子登録②!$P$2:$V$101,5,FALSE),"0")</f>
        <v>0</v>
      </c>
      <c r="K286" s="113" t="str">
        <f>IFERROR(VLOOKUP(G286,女子登録②!$P$2:$V$101,7,FALSE),"0")</f>
        <v>0</v>
      </c>
      <c r="L286" s="112">
        <v>2</v>
      </c>
      <c r="M286" s="112" t="str">
        <f>IFERROR(VLOOKUP(G286,女子登録②!$P$2:$V$101,3,FALSE),"0")</f>
        <v>0</v>
      </c>
      <c r="N286" s="112" t="str">
        <f>IFERROR(VLOOKUP(G286,女子登録②!$P$2:$V$101,6,FALSE),"0")</f>
        <v>0</v>
      </c>
      <c r="O286" s="219"/>
      <c r="P286" s="114" t="s">
        <v>266</v>
      </c>
      <c r="Q286" s="219"/>
      <c r="R286" s="112" t="str">
        <f>IFERROR(VLOOKUP(A286,種目!$C$30:$D$55,2,FALSE),"0")</f>
        <v>0</v>
      </c>
      <c r="S286" s="112">
        <f>入力シート③!J81</f>
        <v>0</v>
      </c>
      <c r="T286" s="114">
        <v>0</v>
      </c>
      <c r="U286" s="114">
        <v>2</v>
      </c>
      <c r="V286" s="112">
        <f>入力シート③!$B$1</f>
        <v>0</v>
      </c>
    </row>
    <row r="287" spans="1:22">
      <c r="A287" s="112">
        <f>入力シート③!I82</f>
        <v>0</v>
      </c>
      <c r="B287" s="112" t="str">
        <f t="shared" si="13"/>
        <v>0</v>
      </c>
      <c r="C287" s="112" t="str">
        <f>IFERROR(VLOOKUP(入力シート③!$B$1,所属!$B$2:$C$56,2,FALSE),"0")</f>
        <v>0</v>
      </c>
      <c r="D287" s="219"/>
      <c r="E287" s="219"/>
      <c r="F287" s="112" t="str">
        <f>入力シート③!$G82</f>
        <v/>
      </c>
      <c r="G287" s="112">
        <f>入力シート③!H82</f>
        <v>0</v>
      </c>
      <c r="H287" s="113" t="str">
        <f>IFERROR(VLOOKUP(G287,女子登録②!$P$2:$V$101,4,FALSE),"0")</f>
        <v>0</v>
      </c>
      <c r="I287" s="112">
        <f t="shared" si="14"/>
        <v>0</v>
      </c>
      <c r="J287" s="113" t="str">
        <f>IFERROR(VLOOKUP(I287,女子登録②!$P$2:$V$101,5,FALSE),"0")</f>
        <v>0</v>
      </c>
      <c r="K287" s="113" t="str">
        <f>IFERROR(VLOOKUP(G287,女子登録②!$P$2:$V$101,7,FALSE),"0")</f>
        <v>0</v>
      </c>
      <c r="L287" s="112">
        <v>2</v>
      </c>
      <c r="M287" s="112" t="str">
        <f>IFERROR(VLOOKUP(G287,女子登録②!$P$2:$V$101,3,FALSE),"0")</f>
        <v>0</v>
      </c>
      <c r="N287" s="112" t="str">
        <f>IFERROR(VLOOKUP(G287,女子登録②!$P$2:$V$101,6,FALSE),"0")</f>
        <v>0</v>
      </c>
      <c r="O287" s="219"/>
      <c r="P287" s="114" t="s">
        <v>266</v>
      </c>
      <c r="Q287" s="219"/>
      <c r="R287" s="112" t="str">
        <f>IFERROR(VLOOKUP(A287,種目!$C$30:$D$55,2,FALSE),"0")</f>
        <v>0</v>
      </c>
      <c r="S287" s="112">
        <f>入力シート③!J82</f>
        <v>0</v>
      </c>
      <c r="T287" s="114">
        <v>0</v>
      </c>
      <c r="U287" s="114">
        <v>2</v>
      </c>
      <c r="V287" s="112">
        <f>入力シート③!$B$1</f>
        <v>0</v>
      </c>
    </row>
    <row r="288" spans="1:22">
      <c r="A288" s="112">
        <f>入力シート③!I83</f>
        <v>0</v>
      </c>
      <c r="B288" s="112" t="str">
        <f t="shared" si="13"/>
        <v>0</v>
      </c>
      <c r="C288" s="112" t="str">
        <f>IFERROR(VLOOKUP(入力シート③!$B$1,所属!$B$2:$C$56,2,FALSE),"0")</f>
        <v>0</v>
      </c>
      <c r="D288" s="219"/>
      <c r="E288" s="219"/>
      <c r="F288" s="112" t="str">
        <f>入力シート③!$G83</f>
        <v/>
      </c>
      <c r="G288" s="112">
        <f>入力シート③!H83</f>
        <v>0</v>
      </c>
      <c r="H288" s="113" t="str">
        <f>IFERROR(VLOOKUP(G288,女子登録②!$P$2:$V$101,4,FALSE),"0")</f>
        <v>0</v>
      </c>
      <c r="I288" s="112">
        <f t="shared" si="14"/>
        <v>0</v>
      </c>
      <c r="J288" s="113" t="str">
        <f>IFERROR(VLOOKUP(I288,女子登録②!$P$2:$V$101,5,FALSE),"0")</f>
        <v>0</v>
      </c>
      <c r="K288" s="113" t="str">
        <f>IFERROR(VLOOKUP(G288,女子登録②!$P$2:$V$101,7,FALSE),"0")</f>
        <v>0</v>
      </c>
      <c r="L288" s="112">
        <v>2</v>
      </c>
      <c r="M288" s="112" t="str">
        <f>IFERROR(VLOOKUP(G288,女子登録②!$P$2:$V$101,3,FALSE),"0")</f>
        <v>0</v>
      </c>
      <c r="N288" s="112" t="str">
        <f>IFERROR(VLOOKUP(G288,女子登録②!$P$2:$V$101,6,FALSE),"0")</f>
        <v>0</v>
      </c>
      <c r="O288" s="219"/>
      <c r="P288" s="114" t="s">
        <v>266</v>
      </c>
      <c r="Q288" s="219"/>
      <c r="R288" s="112" t="str">
        <f>IFERROR(VLOOKUP(A288,種目!$C$30:$D$55,2,FALSE),"0")</f>
        <v>0</v>
      </c>
      <c r="S288" s="112">
        <f>入力シート③!J83</f>
        <v>0</v>
      </c>
      <c r="T288" s="114">
        <v>0</v>
      </c>
      <c r="U288" s="114">
        <v>2</v>
      </c>
      <c r="V288" s="112">
        <f>入力シート③!$B$1</f>
        <v>0</v>
      </c>
    </row>
    <row r="289" spans="1:22">
      <c r="A289" s="112">
        <f>入力シート③!I84</f>
        <v>0</v>
      </c>
      <c r="B289" s="112" t="str">
        <f t="shared" si="13"/>
        <v>0</v>
      </c>
      <c r="C289" s="112" t="str">
        <f>IFERROR(VLOOKUP(入力シート③!$B$1,所属!$B$2:$C$56,2,FALSE),"0")</f>
        <v>0</v>
      </c>
      <c r="D289" s="219"/>
      <c r="E289" s="219"/>
      <c r="F289" s="112" t="str">
        <f>入力シート③!$G84</f>
        <v/>
      </c>
      <c r="G289" s="112">
        <f>入力シート③!H84</f>
        <v>0</v>
      </c>
      <c r="H289" s="113" t="str">
        <f>IFERROR(VLOOKUP(G289,女子登録②!$P$2:$V$101,4,FALSE),"0")</f>
        <v>0</v>
      </c>
      <c r="I289" s="112">
        <f t="shared" si="14"/>
        <v>0</v>
      </c>
      <c r="J289" s="113" t="str">
        <f>IFERROR(VLOOKUP(I289,女子登録②!$P$2:$V$101,5,FALSE),"0")</f>
        <v>0</v>
      </c>
      <c r="K289" s="113" t="str">
        <f>IFERROR(VLOOKUP(G289,女子登録②!$P$2:$V$101,7,FALSE),"0")</f>
        <v>0</v>
      </c>
      <c r="L289" s="112">
        <v>2</v>
      </c>
      <c r="M289" s="112" t="str">
        <f>IFERROR(VLOOKUP(G289,女子登録②!$P$2:$V$101,3,FALSE),"0")</f>
        <v>0</v>
      </c>
      <c r="N289" s="112" t="str">
        <f>IFERROR(VLOOKUP(G289,女子登録②!$P$2:$V$101,6,FALSE),"0")</f>
        <v>0</v>
      </c>
      <c r="O289" s="219"/>
      <c r="P289" s="114" t="s">
        <v>266</v>
      </c>
      <c r="Q289" s="219"/>
      <c r="R289" s="112" t="str">
        <f>IFERROR(VLOOKUP(A289,種目!$C$30:$D$55,2,FALSE),"0")</f>
        <v>0</v>
      </c>
      <c r="S289" s="112">
        <f>入力シート③!J84</f>
        <v>0</v>
      </c>
      <c r="T289" s="114">
        <v>0</v>
      </c>
      <c r="U289" s="114">
        <v>2</v>
      </c>
      <c r="V289" s="112">
        <f>入力シート③!$B$1</f>
        <v>0</v>
      </c>
    </row>
    <row r="290" spans="1:22">
      <c r="A290" s="112">
        <f>入力シート③!I85</f>
        <v>0</v>
      </c>
      <c r="B290" s="112" t="str">
        <f t="shared" si="13"/>
        <v>0</v>
      </c>
      <c r="C290" s="112" t="str">
        <f>IFERROR(VLOOKUP(入力シート③!$B$1,所属!$B$2:$C$56,2,FALSE),"0")</f>
        <v>0</v>
      </c>
      <c r="D290" s="219"/>
      <c r="E290" s="219"/>
      <c r="F290" s="112" t="str">
        <f>入力シート③!$G85</f>
        <v/>
      </c>
      <c r="G290" s="112">
        <f>入力シート③!H85</f>
        <v>0</v>
      </c>
      <c r="H290" s="113" t="str">
        <f>IFERROR(VLOOKUP(G290,女子登録②!$P$2:$V$101,4,FALSE),"0")</f>
        <v>0</v>
      </c>
      <c r="I290" s="112">
        <f t="shared" si="14"/>
        <v>0</v>
      </c>
      <c r="J290" s="113" t="str">
        <f>IFERROR(VLOOKUP(I290,女子登録②!$P$2:$V$101,5,FALSE),"0")</f>
        <v>0</v>
      </c>
      <c r="K290" s="113" t="str">
        <f>IFERROR(VLOOKUP(G290,女子登録②!$P$2:$V$101,7,FALSE),"0")</f>
        <v>0</v>
      </c>
      <c r="L290" s="112">
        <v>2</v>
      </c>
      <c r="M290" s="112" t="str">
        <f>IFERROR(VLOOKUP(G290,女子登録②!$P$2:$V$101,3,FALSE),"0")</f>
        <v>0</v>
      </c>
      <c r="N290" s="112" t="str">
        <f>IFERROR(VLOOKUP(G290,女子登録②!$P$2:$V$101,6,FALSE),"0")</f>
        <v>0</v>
      </c>
      <c r="O290" s="219"/>
      <c r="P290" s="114" t="s">
        <v>266</v>
      </c>
      <c r="Q290" s="219"/>
      <c r="R290" s="112" t="str">
        <f>IFERROR(VLOOKUP(A290,種目!$C$30:$D$55,2,FALSE),"0")</f>
        <v>0</v>
      </c>
      <c r="S290" s="112">
        <f>入力シート③!J85</f>
        <v>0</v>
      </c>
      <c r="T290" s="114">
        <v>0</v>
      </c>
      <c r="U290" s="114">
        <v>2</v>
      </c>
      <c r="V290" s="112">
        <f>入力シート③!$B$1</f>
        <v>0</v>
      </c>
    </row>
    <row r="291" spans="1:22">
      <c r="A291" s="112">
        <f>入力シート③!I86</f>
        <v>0</v>
      </c>
      <c r="B291" s="112" t="str">
        <f t="shared" si="13"/>
        <v>0</v>
      </c>
      <c r="C291" s="112" t="str">
        <f>IFERROR(VLOOKUP(入力シート③!$B$1,所属!$B$2:$C$56,2,FALSE),"0")</f>
        <v>0</v>
      </c>
      <c r="D291" s="219"/>
      <c r="E291" s="219"/>
      <c r="F291" s="112" t="str">
        <f>入力シート③!$G86</f>
        <v/>
      </c>
      <c r="G291" s="112">
        <f>入力シート③!H86</f>
        <v>0</v>
      </c>
      <c r="H291" s="113" t="str">
        <f>IFERROR(VLOOKUP(G291,女子登録②!$P$2:$V$101,4,FALSE),"0")</f>
        <v>0</v>
      </c>
      <c r="I291" s="112">
        <f t="shared" si="14"/>
        <v>0</v>
      </c>
      <c r="J291" s="113" t="str">
        <f>IFERROR(VLOOKUP(I291,女子登録②!$P$2:$V$101,5,FALSE),"0")</f>
        <v>0</v>
      </c>
      <c r="K291" s="113" t="str">
        <f>IFERROR(VLOOKUP(G291,女子登録②!$P$2:$V$101,7,FALSE),"0")</f>
        <v>0</v>
      </c>
      <c r="L291" s="112">
        <v>2</v>
      </c>
      <c r="M291" s="112" t="str">
        <f>IFERROR(VLOOKUP(G291,女子登録②!$P$2:$V$101,3,FALSE),"0")</f>
        <v>0</v>
      </c>
      <c r="N291" s="112" t="str">
        <f>IFERROR(VLOOKUP(G291,女子登録②!$P$2:$V$101,6,FALSE),"0")</f>
        <v>0</v>
      </c>
      <c r="O291" s="219"/>
      <c r="P291" s="114" t="s">
        <v>266</v>
      </c>
      <c r="Q291" s="219"/>
      <c r="R291" s="112" t="str">
        <f>IFERROR(VLOOKUP(A291,種目!$C$30:$D$55,2,FALSE),"0")</f>
        <v>0</v>
      </c>
      <c r="S291" s="112">
        <f>入力シート③!J86</f>
        <v>0</v>
      </c>
      <c r="T291" s="114">
        <v>0</v>
      </c>
      <c r="U291" s="114">
        <v>2</v>
      </c>
      <c r="V291" s="112">
        <f>入力シート③!$B$1</f>
        <v>0</v>
      </c>
    </row>
    <row r="292" spans="1:22">
      <c r="A292" s="112">
        <f>入力シート③!I87</f>
        <v>0</v>
      </c>
      <c r="B292" s="112" t="str">
        <f t="shared" si="13"/>
        <v>0</v>
      </c>
      <c r="C292" s="112" t="str">
        <f>IFERROR(VLOOKUP(入力シート③!$B$1,所属!$B$2:$C$56,2,FALSE),"0")</f>
        <v>0</v>
      </c>
      <c r="D292" s="219"/>
      <c r="E292" s="219"/>
      <c r="F292" s="112" t="str">
        <f>入力シート③!$G87</f>
        <v/>
      </c>
      <c r="G292" s="112">
        <f>入力シート③!H87</f>
        <v>0</v>
      </c>
      <c r="H292" s="113" t="str">
        <f>IFERROR(VLOOKUP(G292,女子登録②!$P$2:$V$101,4,FALSE),"0")</f>
        <v>0</v>
      </c>
      <c r="I292" s="112">
        <f t="shared" si="14"/>
        <v>0</v>
      </c>
      <c r="J292" s="113" t="str">
        <f>IFERROR(VLOOKUP(I292,女子登録②!$P$2:$V$101,5,FALSE),"0")</f>
        <v>0</v>
      </c>
      <c r="K292" s="113" t="str">
        <f>IFERROR(VLOOKUP(G292,女子登録②!$P$2:$V$101,7,FALSE),"0")</f>
        <v>0</v>
      </c>
      <c r="L292" s="112">
        <v>2</v>
      </c>
      <c r="M292" s="112" t="str">
        <f>IFERROR(VLOOKUP(G292,女子登録②!$P$2:$V$101,3,FALSE),"0")</f>
        <v>0</v>
      </c>
      <c r="N292" s="112" t="str">
        <f>IFERROR(VLOOKUP(G292,女子登録②!$P$2:$V$101,6,FALSE),"0")</f>
        <v>0</v>
      </c>
      <c r="O292" s="219"/>
      <c r="P292" s="114" t="s">
        <v>266</v>
      </c>
      <c r="Q292" s="219"/>
      <c r="R292" s="112" t="str">
        <f>IFERROR(VLOOKUP(A292,種目!$C$30:$D$55,2,FALSE),"0")</f>
        <v>0</v>
      </c>
      <c r="S292" s="112">
        <f>入力シート③!J87</f>
        <v>0</v>
      </c>
      <c r="T292" s="114">
        <v>0</v>
      </c>
      <c r="U292" s="114">
        <v>2</v>
      </c>
      <c r="V292" s="112">
        <f>入力シート③!$B$1</f>
        <v>0</v>
      </c>
    </row>
    <row r="293" spans="1:22">
      <c r="A293" s="112">
        <f>入力シート③!I88</f>
        <v>0</v>
      </c>
      <c r="B293" s="112" t="str">
        <f t="shared" si="13"/>
        <v>0</v>
      </c>
      <c r="C293" s="112" t="str">
        <f>IFERROR(VLOOKUP(入力シート③!$B$1,所属!$B$2:$C$56,2,FALSE),"0")</f>
        <v>0</v>
      </c>
      <c r="D293" s="219"/>
      <c r="E293" s="219"/>
      <c r="F293" s="112" t="str">
        <f>入力シート③!$G88</f>
        <v/>
      </c>
      <c r="G293" s="112">
        <f>入力シート③!H88</f>
        <v>0</v>
      </c>
      <c r="H293" s="113" t="str">
        <f>IFERROR(VLOOKUP(G293,女子登録②!$P$2:$V$101,4,FALSE),"0")</f>
        <v>0</v>
      </c>
      <c r="I293" s="112">
        <f t="shared" si="14"/>
        <v>0</v>
      </c>
      <c r="J293" s="113" t="str">
        <f>IFERROR(VLOOKUP(I293,女子登録②!$P$2:$V$101,5,FALSE),"0")</f>
        <v>0</v>
      </c>
      <c r="K293" s="113" t="str">
        <f>IFERROR(VLOOKUP(G293,女子登録②!$P$2:$V$101,7,FALSE),"0")</f>
        <v>0</v>
      </c>
      <c r="L293" s="112">
        <v>2</v>
      </c>
      <c r="M293" s="112" t="str">
        <f>IFERROR(VLOOKUP(G293,女子登録②!$P$2:$V$101,3,FALSE),"0")</f>
        <v>0</v>
      </c>
      <c r="N293" s="112" t="str">
        <f>IFERROR(VLOOKUP(G293,女子登録②!$P$2:$V$101,6,FALSE),"0")</f>
        <v>0</v>
      </c>
      <c r="O293" s="219"/>
      <c r="P293" s="114" t="s">
        <v>266</v>
      </c>
      <c r="Q293" s="219"/>
      <c r="R293" s="112" t="str">
        <f>IFERROR(VLOOKUP(A293,種目!$C$30:$D$55,2,FALSE),"0")</f>
        <v>0</v>
      </c>
      <c r="S293" s="112">
        <f>入力シート③!J88</f>
        <v>0</v>
      </c>
      <c r="T293" s="114">
        <v>0</v>
      </c>
      <c r="U293" s="114">
        <v>2</v>
      </c>
      <c r="V293" s="112">
        <f>入力シート③!$B$1</f>
        <v>0</v>
      </c>
    </row>
    <row r="294" spans="1:22">
      <c r="A294" s="112">
        <f>入力シート③!I89</f>
        <v>0</v>
      </c>
      <c r="B294" s="112" t="str">
        <f t="shared" si="13"/>
        <v>0</v>
      </c>
      <c r="C294" s="112" t="str">
        <f>IFERROR(VLOOKUP(入力シート③!$B$1,所属!$B$2:$C$56,2,FALSE),"0")</f>
        <v>0</v>
      </c>
      <c r="D294" s="219"/>
      <c r="E294" s="219"/>
      <c r="F294" s="112" t="str">
        <f>入力シート③!$G89</f>
        <v/>
      </c>
      <c r="G294" s="112">
        <f>入力シート③!H89</f>
        <v>0</v>
      </c>
      <c r="H294" s="113" t="str">
        <f>IFERROR(VLOOKUP(G294,女子登録②!$P$2:$V$101,4,FALSE),"0")</f>
        <v>0</v>
      </c>
      <c r="I294" s="112">
        <f t="shared" si="14"/>
        <v>0</v>
      </c>
      <c r="J294" s="113" t="str">
        <f>IFERROR(VLOOKUP(I294,女子登録②!$P$2:$V$101,5,FALSE),"0")</f>
        <v>0</v>
      </c>
      <c r="K294" s="113" t="str">
        <f>IFERROR(VLOOKUP(G294,女子登録②!$P$2:$V$101,7,FALSE),"0")</f>
        <v>0</v>
      </c>
      <c r="L294" s="112">
        <v>2</v>
      </c>
      <c r="M294" s="112" t="str">
        <f>IFERROR(VLOOKUP(G294,女子登録②!$P$2:$V$101,3,FALSE),"0")</f>
        <v>0</v>
      </c>
      <c r="N294" s="112" t="str">
        <f>IFERROR(VLOOKUP(G294,女子登録②!$P$2:$V$101,6,FALSE),"0")</f>
        <v>0</v>
      </c>
      <c r="O294" s="219"/>
      <c r="P294" s="114" t="s">
        <v>266</v>
      </c>
      <c r="Q294" s="219"/>
      <c r="R294" s="112" t="str">
        <f>IFERROR(VLOOKUP(A294,種目!$C$30:$D$55,2,FALSE),"0")</f>
        <v>0</v>
      </c>
      <c r="S294" s="112">
        <f>入力シート③!J89</f>
        <v>0</v>
      </c>
      <c r="T294" s="114">
        <v>0</v>
      </c>
      <c r="U294" s="114">
        <v>2</v>
      </c>
      <c r="V294" s="112">
        <f>入力シート③!$B$1</f>
        <v>0</v>
      </c>
    </row>
    <row r="295" spans="1:22">
      <c r="A295" s="112">
        <f>入力シート③!I90</f>
        <v>0</v>
      </c>
      <c r="B295" s="112" t="str">
        <f t="shared" si="13"/>
        <v>0</v>
      </c>
      <c r="C295" s="112" t="str">
        <f>IFERROR(VLOOKUP(入力シート③!$B$1,所属!$B$2:$C$56,2,FALSE),"0")</f>
        <v>0</v>
      </c>
      <c r="D295" s="219"/>
      <c r="E295" s="219"/>
      <c r="F295" s="112" t="str">
        <f>入力シート③!$G90</f>
        <v/>
      </c>
      <c r="G295" s="112">
        <f>入力シート③!H90</f>
        <v>0</v>
      </c>
      <c r="H295" s="113" t="str">
        <f>IFERROR(VLOOKUP(G295,女子登録②!$P$2:$V$101,4,FALSE),"0")</f>
        <v>0</v>
      </c>
      <c r="I295" s="112">
        <f t="shared" si="14"/>
        <v>0</v>
      </c>
      <c r="J295" s="113" t="str">
        <f>IFERROR(VLOOKUP(I295,女子登録②!$P$2:$V$101,5,FALSE),"0")</f>
        <v>0</v>
      </c>
      <c r="K295" s="113" t="str">
        <f>IFERROR(VLOOKUP(G295,女子登録②!$P$2:$V$101,7,FALSE),"0")</f>
        <v>0</v>
      </c>
      <c r="L295" s="112">
        <v>2</v>
      </c>
      <c r="M295" s="112" t="str">
        <f>IFERROR(VLOOKUP(G295,女子登録②!$P$2:$V$101,3,FALSE),"0")</f>
        <v>0</v>
      </c>
      <c r="N295" s="112" t="str">
        <f>IFERROR(VLOOKUP(G295,女子登録②!$P$2:$V$101,6,FALSE),"0")</f>
        <v>0</v>
      </c>
      <c r="O295" s="219"/>
      <c r="P295" s="114" t="s">
        <v>266</v>
      </c>
      <c r="Q295" s="219"/>
      <c r="R295" s="112" t="str">
        <f>IFERROR(VLOOKUP(A295,種目!$C$30:$D$55,2,FALSE),"0")</f>
        <v>0</v>
      </c>
      <c r="S295" s="112">
        <f>入力シート③!J90</f>
        <v>0</v>
      </c>
      <c r="T295" s="114">
        <v>0</v>
      </c>
      <c r="U295" s="114">
        <v>2</v>
      </c>
      <c r="V295" s="112">
        <f>入力シート③!$B$1</f>
        <v>0</v>
      </c>
    </row>
    <row r="296" spans="1:22">
      <c r="A296" s="112">
        <f>入力シート③!I91</f>
        <v>0</v>
      </c>
      <c r="B296" s="112" t="str">
        <f t="shared" si="13"/>
        <v>0</v>
      </c>
      <c r="C296" s="112" t="str">
        <f>IFERROR(VLOOKUP(入力シート③!$B$1,所属!$B$2:$C$56,2,FALSE),"0")</f>
        <v>0</v>
      </c>
      <c r="D296" s="219"/>
      <c r="E296" s="219"/>
      <c r="F296" s="112" t="str">
        <f>入力シート③!$G91</f>
        <v/>
      </c>
      <c r="G296" s="112">
        <f>入力シート③!H91</f>
        <v>0</v>
      </c>
      <c r="H296" s="113" t="str">
        <f>IFERROR(VLOOKUP(G296,女子登録②!$P$2:$V$101,4,FALSE),"0")</f>
        <v>0</v>
      </c>
      <c r="I296" s="112">
        <f t="shared" si="14"/>
        <v>0</v>
      </c>
      <c r="J296" s="113" t="str">
        <f>IFERROR(VLOOKUP(I296,女子登録②!$P$2:$V$101,5,FALSE),"0")</f>
        <v>0</v>
      </c>
      <c r="K296" s="113" t="str">
        <f>IFERROR(VLOOKUP(G296,女子登録②!$P$2:$V$101,7,FALSE),"0")</f>
        <v>0</v>
      </c>
      <c r="L296" s="112">
        <v>2</v>
      </c>
      <c r="M296" s="112" t="str">
        <f>IFERROR(VLOOKUP(G296,女子登録②!$P$2:$V$101,3,FALSE),"0")</f>
        <v>0</v>
      </c>
      <c r="N296" s="112" t="str">
        <f>IFERROR(VLOOKUP(G296,女子登録②!$P$2:$V$101,6,FALSE),"0")</f>
        <v>0</v>
      </c>
      <c r="O296" s="219"/>
      <c r="P296" s="114" t="s">
        <v>266</v>
      </c>
      <c r="Q296" s="219"/>
      <c r="R296" s="112" t="str">
        <f>IFERROR(VLOOKUP(A296,種目!$C$30:$D$55,2,FALSE),"0")</f>
        <v>0</v>
      </c>
      <c r="S296" s="112">
        <f>入力シート③!J91</f>
        <v>0</v>
      </c>
      <c r="T296" s="114">
        <v>0</v>
      </c>
      <c r="U296" s="114">
        <v>2</v>
      </c>
      <c r="V296" s="112">
        <f>入力シート③!$B$1</f>
        <v>0</v>
      </c>
    </row>
    <row r="297" spans="1:22">
      <c r="A297" s="112">
        <f>入力シート③!I92</f>
        <v>0</v>
      </c>
      <c r="B297" s="112" t="str">
        <f t="shared" si="13"/>
        <v>0</v>
      </c>
      <c r="C297" s="112" t="str">
        <f>IFERROR(VLOOKUP(入力シート③!$B$1,所属!$B$2:$C$56,2,FALSE),"0")</f>
        <v>0</v>
      </c>
      <c r="D297" s="219"/>
      <c r="E297" s="219"/>
      <c r="F297" s="112" t="str">
        <f>入力シート③!$G92</f>
        <v/>
      </c>
      <c r="G297" s="112">
        <f>入力シート③!H92</f>
        <v>0</v>
      </c>
      <c r="H297" s="113" t="str">
        <f>IFERROR(VLOOKUP(G297,女子登録②!$P$2:$V$101,4,FALSE),"0")</f>
        <v>0</v>
      </c>
      <c r="I297" s="112">
        <f t="shared" si="14"/>
        <v>0</v>
      </c>
      <c r="J297" s="113" t="str">
        <f>IFERROR(VLOOKUP(I297,女子登録②!$P$2:$V$101,5,FALSE),"0")</f>
        <v>0</v>
      </c>
      <c r="K297" s="113" t="str">
        <f>IFERROR(VLOOKUP(G297,女子登録②!$P$2:$V$101,7,FALSE),"0")</f>
        <v>0</v>
      </c>
      <c r="L297" s="112">
        <v>2</v>
      </c>
      <c r="M297" s="112" t="str">
        <f>IFERROR(VLOOKUP(G297,女子登録②!$P$2:$V$101,3,FALSE),"0")</f>
        <v>0</v>
      </c>
      <c r="N297" s="112" t="str">
        <f>IFERROR(VLOOKUP(G297,女子登録②!$P$2:$V$101,6,FALSE),"0")</f>
        <v>0</v>
      </c>
      <c r="O297" s="219"/>
      <c r="P297" s="114" t="s">
        <v>266</v>
      </c>
      <c r="Q297" s="219"/>
      <c r="R297" s="112" t="str">
        <f>IFERROR(VLOOKUP(A297,種目!$C$30:$D$55,2,FALSE),"0")</f>
        <v>0</v>
      </c>
      <c r="S297" s="112">
        <f>入力シート③!J92</f>
        <v>0</v>
      </c>
      <c r="T297" s="114">
        <v>0</v>
      </c>
      <c r="U297" s="114">
        <v>2</v>
      </c>
      <c r="V297" s="112">
        <f>入力シート③!$B$1</f>
        <v>0</v>
      </c>
    </row>
    <row r="298" spans="1:22">
      <c r="A298" s="112">
        <f>入力シート③!I93</f>
        <v>0</v>
      </c>
      <c r="B298" s="112" t="str">
        <f t="shared" si="13"/>
        <v>0</v>
      </c>
      <c r="C298" s="112" t="str">
        <f>IFERROR(VLOOKUP(入力シート③!$B$1,所属!$B$2:$C$56,2,FALSE),"0")</f>
        <v>0</v>
      </c>
      <c r="D298" s="219"/>
      <c r="E298" s="219"/>
      <c r="F298" s="112" t="str">
        <f>入力シート③!$G93</f>
        <v/>
      </c>
      <c r="G298" s="112">
        <f>入力シート③!H93</f>
        <v>0</v>
      </c>
      <c r="H298" s="113" t="str">
        <f>IFERROR(VLOOKUP(G298,女子登録②!$P$2:$V$101,4,FALSE),"0")</f>
        <v>0</v>
      </c>
      <c r="I298" s="112">
        <f t="shared" si="14"/>
        <v>0</v>
      </c>
      <c r="J298" s="113" t="str">
        <f>IFERROR(VLOOKUP(I298,女子登録②!$P$2:$V$101,5,FALSE),"0")</f>
        <v>0</v>
      </c>
      <c r="K298" s="113" t="str">
        <f>IFERROR(VLOOKUP(G298,女子登録②!$P$2:$V$101,7,FALSE),"0")</f>
        <v>0</v>
      </c>
      <c r="L298" s="112">
        <v>2</v>
      </c>
      <c r="M298" s="112" t="str">
        <f>IFERROR(VLOOKUP(G298,女子登録②!$P$2:$V$101,3,FALSE),"0")</f>
        <v>0</v>
      </c>
      <c r="N298" s="112" t="str">
        <f>IFERROR(VLOOKUP(G298,女子登録②!$P$2:$V$101,6,FALSE),"0")</f>
        <v>0</v>
      </c>
      <c r="O298" s="219"/>
      <c r="P298" s="114" t="s">
        <v>266</v>
      </c>
      <c r="Q298" s="219"/>
      <c r="R298" s="112" t="str">
        <f>IFERROR(VLOOKUP(A298,種目!$C$30:$D$55,2,FALSE),"0")</f>
        <v>0</v>
      </c>
      <c r="S298" s="112">
        <f>入力シート③!J93</f>
        <v>0</v>
      </c>
      <c r="T298" s="114">
        <v>0</v>
      </c>
      <c r="U298" s="114">
        <v>2</v>
      </c>
      <c r="V298" s="112">
        <f>入力シート③!$B$1</f>
        <v>0</v>
      </c>
    </row>
    <row r="299" spans="1:22">
      <c r="A299" s="112">
        <f>入力シート③!I94</f>
        <v>0</v>
      </c>
      <c r="B299" s="112" t="str">
        <f t="shared" si="13"/>
        <v>0</v>
      </c>
      <c r="C299" s="112" t="str">
        <f>IFERROR(VLOOKUP(入力シート③!$B$1,所属!$B$2:$C$56,2,FALSE),"0")</f>
        <v>0</v>
      </c>
      <c r="D299" s="219"/>
      <c r="E299" s="219"/>
      <c r="F299" s="112" t="str">
        <f>入力シート③!$G94</f>
        <v/>
      </c>
      <c r="G299" s="112">
        <f>入力シート③!H94</f>
        <v>0</v>
      </c>
      <c r="H299" s="113" t="str">
        <f>IFERROR(VLOOKUP(G299,女子登録②!$P$2:$V$101,4,FALSE),"0")</f>
        <v>0</v>
      </c>
      <c r="I299" s="112">
        <f t="shared" si="14"/>
        <v>0</v>
      </c>
      <c r="J299" s="113" t="str">
        <f>IFERROR(VLOOKUP(I299,女子登録②!$P$2:$V$101,5,FALSE),"0")</f>
        <v>0</v>
      </c>
      <c r="K299" s="113" t="str">
        <f>IFERROR(VLOOKUP(G299,女子登録②!$P$2:$V$101,7,FALSE),"0")</f>
        <v>0</v>
      </c>
      <c r="L299" s="112">
        <v>2</v>
      </c>
      <c r="M299" s="112" t="str">
        <f>IFERROR(VLOOKUP(G299,女子登録②!$P$2:$V$101,3,FALSE),"0")</f>
        <v>0</v>
      </c>
      <c r="N299" s="112" t="str">
        <f>IFERROR(VLOOKUP(G299,女子登録②!$P$2:$V$101,6,FALSE),"0")</f>
        <v>0</v>
      </c>
      <c r="O299" s="219"/>
      <c r="P299" s="114" t="s">
        <v>266</v>
      </c>
      <c r="Q299" s="219"/>
      <c r="R299" s="112" t="str">
        <f>IFERROR(VLOOKUP(A299,種目!$C$30:$D$55,2,FALSE),"0")</f>
        <v>0</v>
      </c>
      <c r="S299" s="112">
        <f>入力シート③!J94</f>
        <v>0</v>
      </c>
      <c r="T299" s="114">
        <v>0</v>
      </c>
      <c r="U299" s="114">
        <v>2</v>
      </c>
      <c r="V299" s="112">
        <f>入力シート③!$B$1</f>
        <v>0</v>
      </c>
    </row>
    <row r="300" spans="1:22">
      <c r="A300" s="112">
        <f>入力シート③!I95</f>
        <v>0</v>
      </c>
      <c r="B300" s="112" t="str">
        <f t="shared" si="13"/>
        <v>0</v>
      </c>
      <c r="C300" s="112" t="str">
        <f>IFERROR(VLOOKUP(入力シート③!$B$1,所属!$B$2:$C$56,2,FALSE),"0")</f>
        <v>0</v>
      </c>
      <c r="D300" s="219"/>
      <c r="E300" s="219"/>
      <c r="F300" s="112" t="str">
        <f>入力シート③!$G95</f>
        <v/>
      </c>
      <c r="G300" s="112">
        <f>入力シート③!H95</f>
        <v>0</v>
      </c>
      <c r="H300" s="113" t="str">
        <f>IFERROR(VLOOKUP(G300,女子登録②!$P$2:$V$101,4,FALSE),"0")</f>
        <v>0</v>
      </c>
      <c r="I300" s="112">
        <f t="shared" si="14"/>
        <v>0</v>
      </c>
      <c r="J300" s="113" t="str">
        <f>IFERROR(VLOOKUP(I300,女子登録②!$P$2:$V$101,5,FALSE),"0")</f>
        <v>0</v>
      </c>
      <c r="K300" s="113" t="str">
        <f>IFERROR(VLOOKUP(G300,女子登録②!$P$2:$V$101,7,FALSE),"0")</f>
        <v>0</v>
      </c>
      <c r="L300" s="112">
        <v>2</v>
      </c>
      <c r="M300" s="112" t="str">
        <f>IFERROR(VLOOKUP(G300,女子登録②!$P$2:$V$101,3,FALSE),"0")</f>
        <v>0</v>
      </c>
      <c r="N300" s="112" t="str">
        <f>IFERROR(VLOOKUP(G300,女子登録②!$P$2:$V$101,6,FALSE),"0")</f>
        <v>0</v>
      </c>
      <c r="O300" s="219"/>
      <c r="P300" s="114" t="s">
        <v>266</v>
      </c>
      <c r="Q300" s="219"/>
      <c r="R300" s="112" t="str">
        <f>IFERROR(VLOOKUP(A300,種目!$C$30:$D$55,2,FALSE),"0")</f>
        <v>0</v>
      </c>
      <c r="S300" s="112">
        <f>入力シート③!J95</f>
        <v>0</v>
      </c>
      <c r="T300" s="114">
        <v>0</v>
      </c>
      <c r="U300" s="114">
        <v>2</v>
      </c>
      <c r="V300" s="112">
        <f>入力シート③!$B$1</f>
        <v>0</v>
      </c>
    </row>
    <row r="301" spans="1:22">
      <c r="A301" s="112">
        <f>入力シート③!I96</f>
        <v>0</v>
      </c>
      <c r="B301" s="112" t="str">
        <f t="shared" si="13"/>
        <v>0</v>
      </c>
      <c r="C301" s="112" t="str">
        <f>IFERROR(VLOOKUP(入力シート③!$B$1,所属!$B$2:$C$56,2,FALSE),"0")</f>
        <v>0</v>
      </c>
      <c r="D301" s="219"/>
      <c r="E301" s="219"/>
      <c r="F301" s="112" t="str">
        <f>入力シート③!$G96</f>
        <v/>
      </c>
      <c r="G301" s="112">
        <f>入力シート③!H96</f>
        <v>0</v>
      </c>
      <c r="H301" s="113" t="str">
        <f>IFERROR(VLOOKUP(G301,女子登録②!$P$2:$V$101,4,FALSE),"0")</f>
        <v>0</v>
      </c>
      <c r="I301" s="112">
        <f t="shared" si="14"/>
        <v>0</v>
      </c>
      <c r="J301" s="113" t="str">
        <f>IFERROR(VLOOKUP(I301,女子登録②!$P$2:$V$101,5,FALSE),"0")</f>
        <v>0</v>
      </c>
      <c r="K301" s="113" t="str">
        <f>IFERROR(VLOOKUP(G301,女子登録②!$P$2:$V$101,7,FALSE),"0")</f>
        <v>0</v>
      </c>
      <c r="L301" s="112">
        <v>2</v>
      </c>
      <c r="M301" s="112" t="str">
        <f>IFERROR(VLOOKUP(G301,女子登録②!$P$2:$V$101,3,FALSE),"0")</f>
        <v>0</v>
      </c>
      <c r="N301" s="112" t="str">
        <f>IFERROR(VLOOKUP(G301,女子登録②!$P$2:$V$101,6,FALSE),"0")</f>
        <v>0</v>
      </c>
      <c r="O301" s="219"/>
      <c r="P301" s="114" t="s">
        <v>266</v>
      </c>
      <c r="Q301" s="219"/>
      <c r="R301" s="112" t="str">
        <f>IFERROR(VLOOKUP(A301,種目!$C$30:$D$55,2,FALSE),"0")</f>
        <v>0</v>
      </c>
      <c r="S301" s="112">
        <f>入力シート③!J96</f>
        <v>0</v>
      </c>
      <c r="T301" s="114">
        <v>0</v>
      </c>
      <c r="U301" s="114">
        <v>2</v>
      </c>
      <c r="V301" s="112">
        <f>入力シート③!$B$1</f>
        <v>0</v>
      </c>
    </row>
    <row r="302" spans="1:22">
      <c r="A302" s="112">
        <f>入力シート③!I97</f>
        <v>0</v>
      </c>
      <c r="B302" s="112" t="str">
        <f t="shared" si="13"/>
        <v>0</v>
      </c>
      <c r="C302" s="112" t="str">
        <f>IFERROR(VLOOKUP(入力シート③!$B$1,所属!$B$2:$C$56,2,FALSE),"0")</f>
        <v>0</v>
      </c>
      <c r="D302" s="219"/>
      <c r="E302" s="219"/>
      <c r="F302" s="112" t="str">
        <f>入力シート③!$G97</f>
        <v/>
      </c>
      <c r="G302" s="112">
        <f>入力シート③!H97</f>
        <v>0</v>
      </c>
      <c r="H302" s="113" t="str">
        <f>IFERROR(VLOOKUP(G302,女子登録②!$P$2:$V$101,4,FALSE),"0")</f>
        <v>0</v>
      </c>
      <c r="I302" s="112">
        <f t="shared" si="14"/>
        <v>0</v>
      </c>
      <c r="J302" s="113" t="str">
        <f>IFERROR(VLOOKUP(I302,女子登録②!$P$2:$V$101,5,FALSE),"0")</f>
        <v>0</v>
      </c>
      <c r="K302" s="113" t="str">
        <f>IFERROR(VLOOKUP(G302,女子登録②!$P$2:$V$101,7,FALSE),"0")</f>
        <v>0</v>
      </c>
      <c r="L302" s="112">
        <v>2</v>
      </c>
      <c r="M302" s="112" t="str">
        <f>IFERROR(VLOOKUP(G302,女子登録②!$P$2:$V$101,3,FALSE),"0")</f>
        <v>0</v>
      </c>
      <c r="N302" s="112" t="str">
        <f>IFERROR(VLOOKUP(G302,女子登録②!$P$2:$V$101,6,FALSE),"0")</f>
        <v>0</v>
      </c>
      <c r="O302" s="219"/>
      <c r="P302" s="114" t="s">
        <v>266</v>
      </c>
      <c r="Q302" s="219"/>
      <c r="R302" s="112" t="str">
        <f>IFERROR(VLOOKUP(A302,種目!$C$30:$D$55,2,FALSE),"0")</f>
        <v>0</v>
      </c>
      <c r="S302" s="112">
        <f>入力シート③!J97</f>
        <v>0</v>
      </c>
      <c r="T302" s="114">
        <v>0</v>
      </c>
      <c r="U302" s="114">
        <v>2</v>
      </c>
      <c r="V302" s="112">
        <f>入力シート③!$B$1</f>
        <v>0</v>
      </c>
    </row>
    <row r="303" spans="1:22">
      <c r="A303" s="112">
        <f>入力シート③!I98</f>
        <v>0</v>
      </c>
      <c r="B303" s="112" t="str">
        <f t="shared" si="13"/>
        <v>0</v>
      </c>
      <c r="C303" s="112" t="str">
        <f>IFERROR(VLOOKUP(入力シート③!$B$1,所属!$B$2:$C$56,2,FALSE),"0")</f>
        <v>0</v>
      </c>
      <c r="D303" s="219"/>
      <c r="E303" s="219"/>
      <c r="F303" s="112" t="str">
        <f>入力シート③!$G98</f>
        <v/>
      </c>
      <c r="G303" s="112">
        <f>入力シート③!H98</f>
        <v>0</v>
      </c>
      <c r="H303" s="113" t="str">
        <f>IFERROR(VLOOKUP(G303,女子登録②!$P$2:$V$101,4,FALSE),"0")</f>
        <v>0</v>
      </c>
      <c r="I303" s="112">
        <f t="shared" si="14"/>
        <v>0</v>
      </c>
      <c r="J303" s="113" t="str">
        <f>IFERROR(VLOOKUP(I303,女子登録②!$P$2:$V$101,5,FALSE),"0")</f>
        <v>0</v>
      </c>
      <c r="K303" s="113" t="str">
        <f>IFERROR(VLOOKUP(G303,女子登録②!$P$2:$V$101,7,FALSE),"0")</f>
        <v>0</v>
      </c>
      <c r="L303" s="112">
        <v>2</v>
      </c>
      <c r="M303" s="112" t="str">
        <f>IFERROR(VLOOKUP(G303,女子登録②!$P$2:$V$101,3,FALSE),"0")</f>
        <v>0</v>
      </c>
      <c r="N303" s="112" t="str">
        <f>IFERROR(VLOOKUP(G303,女子登録②!$P$2:$V$101,6,FALSE),"0")</f>
        <v>0</v>
      </c>
      <c r="O303" s="219"/>
      <c r="P303" s="114" t="s">
        <v>266</v>
      </c>
      <c r="Q303" s="219"/>
      <c r="R303" s="112" t="str">
        <f>IFERROR(VLOOKUP(A303,種目!$C$30:$D$55,2,FALSE),"0")</f>
        <v>0</v>
      </c>
      <c r="S303" s="112">
        <f>入力シート③!J98</f>
        <v>0</v>
      </c>
      <c r="T303" s="114">
        <v>0</v>
      </c>
      <c r="U303" s="114">
        <v>2</v>
      </c>
      <c r="V303" s="112">
        <f>入力シート③!$B$1</f>
        <v>0</v>
      </c>
    </row>
    <row r="304" spans="1:22">
      <c r="A304" s="112">
        <f>入力シート③!I99</f>
        <v>0</v>
      </c>
      <c r="B304" s="112" t="str">
        <f t="shared" si="13"/>
        <v>0</v>
      </c>
      <c r="C304" s="112" t="str">
        <f>IFERROR(VLOOKUP(入力シート③!$B$1,所属!$B$2:$C$56,2,FALSE),"0")</f>
        <v>0</v>
      </c>
      <c r="D304" s="219"/>
      <c r="E304" s="219"/>
      <c r="F304" s="112" t="str">
        <f>入力シート③!$G99</f>
        <v/>
      </c>
      <c r="G304" s="112">
        <f>入力シート③!H99</f>
        <v>0</v>
      </c>
      <c r="H304" s="113" t="str">
        <f>IFERROR(VLOOKUP(G304,女子登録②!$P$2:$V$101,4,FALSE),"0")</f>
        <v>0</v>
      </c>
      <c r="I304" s="112">
        <f t="shared" si="14"/>
        <v>0</v>
      </c>
      <c r="J304" s="113" t="str">
        <f>IFERROR(VLOOKUP(I304,女子登録②!$P$2:$V$101,5,FALSE),"0")</f>
        <v>0</v>
      </c>
      <c r="K304" s="113" t="str">
        <f>IFERROR(VLOOKUP(G304,女子登録②!$P$2:$V$101,7,FALSE),"0")</f>
        <v>0</v>
      </c>
      <c r="L304" s="112">
        <v>2</v>
      </c>
      <c r="M304" s="112" t="str">
        <f>IFERROR(VLOOKUP(G304,女子登録②!$P$2:$V$101,3,FALSE),"0")</f>
        <v>0</v>
      </c>
      <c r="N304" s="112" t="str">
        <f>IFERROR(VLOOKUP(G304,女子登録②!$P$2:$V$101,6,FALSE),"0")</f>
        <v>0</v>
      </c>
      <c r="O304" s="219"/>
      <c r="P304" s="114" t="s">
        <v>266</v>
      </c>
      <c r="Q304" s="219"/>
      <c r="R304" s="112" t="str">
        <f>IFERROR(VLOOKUP(A304,種目!$C$30:$D$55,2,FALSE),"0")</f>
        <v>0</v>
      </c>
      <c r="S304" s="112">
        <f>入力シート③!J99</f>
        <v>0</v>
      </c>
      <c r="T304" s="114">
        <v>0</v>
      </c>
      <c r="U304" s="114">
        <v>2</v>
      </c>
      <c r="V304" s="112">
        <f>入力シート③!$B$1</f>
        <v>0</v>
      </c>
    </row>
    <row r="305" spans="1:22">
      <c r="A305" s="112">
        <f>入力シート③!I100</f>
        <v>0</v>
      </c>
      <c r="B305" s="112" t="str">
        <f t="shared" si="13"/>
        <v>0</v>
      </c>
      <c r="C305" s="112" t="str">
        <f>IFERROR(VLOOKUP(入力シート③!$B$1,所属!$B$2:$C$56,2,FALSE),"0")</f>
        <v>0</v>
      </c>
      <c r="D305" s="219"/>
      <c r="E305" s="219"/>
      <c r="F305" s="112" t="str">
        <f>入力シート③!$G100</f>
        <v/>
      </c>
      <c r="G305" s="112">
        <f>入力シート③!H100</f>
        <v>0</v>
      </c>
      <c r="H305" s="113" t="str">
        <f>IFERROR(VLOOKUP(G305,女子登録②!$P$2:$V$101,4,FALSE),"0")</f>
        <v>0</v>
      </c>
      <c r="I305" s="112">
        <f t="shared" si="14"/>
        <v>0</v>
      </c>
      <c r="J305" s="113" t="str">
        <f>IFERROR(VLOOKUP(I305,女子登録②!$P$2:$V$101,5,FALSE),"0")</f>
        <v>0</v>
      </c>
      <c r="K305" s="113" t="str">
        <f>IFERROR(VLOOKUP(G305,女子登録②!$P$2:$V$101,7,FALSE),"0")</f>
        <v>0</v>
      </c>
      <c r="L305" s="112">
        <v>2</v>
      </c>
      <c r="M305" s="112" t="str">
        <f>IFERROR(VLOOKUP(G305,女子登録②!$P$2:$V$101,3,FALSE),"0")</f>
        <v>0</v>
      </c>
      <c r="N305" s="112" t="str">
        <f>IFERROR(VLOOKUP(G305,女子登録②!$P$2:$V$101,6,FALSE),"0")</f>
        <v>0</v>
      </c>
      <c r="O305" s="219"/>
      <c r="P305" s="114" t="s">
        <v>266</v>
      </c>
      <c r="Q305" s="219"/>
      <c r="R305" s="112" t="str">
        <f>IFERROR(VLOOKUP(A305,種目!$C$30:$D$55,2,FALSE),"0")</f>
        <v>0</v>
      </c>
      <c r="S305" s="112">
        <f>入力シート③!J100</f>
        <v>0</v>
      </c>
      <c r="T305" s="114">
        <v>0</v>
      </c>
      <c r="U305" s="114">
        <v>2</v>
      </c>
      <c r="V305" s="112">
        <f>入力シート③!$B$1</f>
        <v>0</v>
      </c>
    </row>
    <row r="306" spans="1:22">
      <c r="A306" s="112">
        <f>入力シート③!I101</f>
        <v>0</v>
      </c>
      <c r="B306" s="112" t="str">
        <f t="shared" si="13"/>
        <v>0</v>
      </c>
      <c r="C306" s="112" t="str">
        <f>IFERROR(VLOOKUP(入力シート③!$B$1,所属!$B$2:$C$56,2,FALSE),"0")</f>
        <v>0</v>
      </c>
      <c r="D306" s="219"/>
      <c r="E306" s="219"/>
      <c r="F306" s="112" t="str">
        <f>入力シート③!$G101</f>
        <v/>
      </c>
      <c r="G306" s="112">
        <f>入力シート③!H101</f>
        <v>0</v>
      </c>
      <c r="H306" s="113" t="str">
        <f>IFERROR(VLOOKUP(G306,女子登録②!$P$2:$V$101,4,FALSE),"0")</f>
        <v>0</v>
      </c>
      <c r="I306" s="112">
        <f t="shared" si="14"/>
        <v>0</v>
      </c>
      <c r="J306" s="113" t="str">
        <f>IFERROR(VLOOKUP(I306,女子登録②!$P$2:$V$101,5,FALSE),"0")</f>
        <v>0</v>
      </c>
      <c r="K306" s="113" t="str">
        <f>IFERROR(VLOOKUP(G306,女子登録②!$P$2:$V$101,7,FALSE),"0")</f>
        <v>0</v>
      </c>
      <c r="L306" s="112">
        <v>2</v>
      </c>
      <c r="M306" s="112" t="str">
        <f>IFERROR(VLOOKUP(G306,女子登録②!$P$2:$V$101,3,FALSE),"0")</f>
        <v>0</v>
      </c>
      <c r="N306" s="112" t="str">
        <f>IFERROR(VLOOKUP(G306,女子登録②!$P$2:$V$101,6,FALSE),"0")</f>
        <v>0</v>
      </c>
      <c r="O306" s="219"/>
      <c r="P306" s="114" t="s">
        <v>266</v>
      </c>
      <c r="Q306" s="219"/>
      <c r="R306" s="112" t="str">
        <f>IFERROR(VLOOKUP(A306,種目!$C$30:$D$55,2,FALSE),"0")</f>
        <v>0</v>
      </c>
      <c r="S306" s="112">
        <f>入力シート③!J101</f>
        <v>0</v>
      </c>
      <c r="T306" s="114">
        <v>0</v>
      </c>
      <c r="U306" s="114">
        <v>2</v>
      </c>
      <c r="V306" s="112">
        <f>入力シート③!$B$1</f>
        <v>0</v>
      </c>
    </row>
    <row r="307" spans="1:22">
      <c r="A307" s="112">
        <f>入力シート③!I102</f>
        <v>0</v>
      </c>
      <c r="B307" s="112" t="str">
        <f t="shared" si="13"/>
        <v>0</v>
      </c>
      <c r="C307" s="112" t="str">
        <f>IFERROR(VLOOKUP(入力シート③!$B$1,所属!$B$2:$C$56,2,FALSE),"0")</f>
        <v>0</v>
      </c>
      <c r="D307" s="219"/>
      <c r="E307" s="219"/>
      <c r="F307" s="112" t="str">
        <f>入力シート③!$G102</f>
        <v/>
      </c>
      <c r="G307" s="112">
        <f>入力シート③!H102</f>
        <v>0</v>
      </c>
      <c r="H307" s="113" t="str">
        <f>IFERROR(VLOOKUP(G307,女子登録②!$P$2:$V$101,4,FALSE),"0")</f>
        <v>0</v>
      </c>
      <c r="I307" s="112">
        <f t="shared" si="14"/>
        <v>0</v>
      </c>
      <c r="J307" s="113" t="str">
        <f>IFERROR(VLOOKUP(I307,女子登録②!$P$2:$V$101,5,FALSE),"0")</f>
        <v>0</v>
      </c>
      <c r="K307" s="113" t="str">
        <f>IFERROR(VLOOKUP(G307,女子登録②!$P$2:$V$101,7,FALSE),"0")</f>
        <v>0</v>
      </c>
      <c r="L307" s="112">
        <v>2</v>
      </c>
      <c r="M307" s="112" t="str">
        <f>IFERROR(VLOOKUP(G307,女子登録②!$P$2:$V$101,3,FALSE),"0")</f>
        <v>0</v>
      </c>
      <c r="N307" s="112" t="str">
        <f>IFERROR(VLOOKUP(G307,女子登録②!$P$2:$V$101,6,FALSE),"0")</f>
        <v>0</v>
      </c>
      <c r="O307" s="219"/>
      <c r="P307" s="114" t="s">
        <v>266</v>
      </c>
      <c r="Q307" s="219"/>
      <c r="R307" s="112" t="str">
        <f>IFERROR(VLOOKUP(A307,種目!$C$30:$D$55,2,FALSE),"0")</f>
        <v>0</v>
      </c>
      <c r="S307" s="112">
        <f>入力シート③!J102</f>
        <v>0</v>
      </c>
      <c r="T307" s="114">
        <v>0</v>
      </c>
      <c r="U307" s="114">
        <v>2</v>
      </c>
      <c r="V307" s="112">
        <f>入力シート③!$B$1</f>
        <v>0</v>
      </c>
    </row>
    <row r="308" spans="1:22">
      <c r="A308" s="112">
        <f>入力シート③!I103</f>
        <v>0</v>
      </c>
      <c r="B308" s="112" t="str">
        <f t="shared" si="13"/>
        <v>0</v>
      </c>
      <c r="C308" s="112" t="str">
        <f>IFERROR(VLOOKUP(入力シート③!$B$1,所属!$B$2:$C$56,2,FALSE),"0")</f>
        <v>0</v>
      </c>
      <c r="D308" s="219"/>
      <c r="E308" s="219"/>
      <c r="F308" s="112" t="str">
        <f>入力シート③!$G103</f>
        <v/>
      </c>
      <c r="G308" s="112">
        <f>入力シート③!H103</f>
        <v>0</v>
      </c>
      <c r="H308" s="113" t="str">
        <f>IFERROR(VLOOKUP(G308,女子登録②!$P$2:$V$101,4,FALSE),"0")</f>
        <v>0</v>
      </c>
      <c r="I308" s="112">
        <f t="shared" si="14"/>
        <v>0</v>
      </c>
      <c r="J308" s="113" t="str">
        <f>IFERROR(VLOOKUP(I308,女子登録②!$P$2:$V$101,5,FALSE),"0")</f>
        <v>0</v>
      </c>
      <c r="K308" s="113" t="str">
        <f>IFERROR(VLOOKUP(G308,女子登録②!$P$2:$V$101,7,FALSE),"0")</f>
        <v>0</v>
      </c>
      <c r="L308" s="112">
        <v>2</v>
      </c>
      <c r="M308" s="112" t="str">
        <f>IFERROR(VLOOKUP(G308,女子登録②!$P$2:$V$101,3,FALSE),"0")</f>
        <v>0</v>
      </c>
      <c r="N308" s="112" t="str">
        <f>IFERROR(VLOOKUP(G308,女子登録②!$P$2:$V$101,6,FALSE),"0")</f>
        <v>0</v>
      </c>
      <c r="O308" s="219"/>
      <c r="P308" s="114" t="s">
        <v>266</v>
      </c>
      <c r="Q308" s="219"/>
      <c r="R308" s="112" t="str">
        <f>IFERROR(VLOOKUP(A308,種目!$C$30:$D$55,2,FALSE),"0")</f>
        <v>0</v>
      </c>
      <c r="S308" s="112">
        <f>入力シート③!J103</f>
        <v>0</v>
      </c>
      <c r="T308" s="114">
        <v>0</v>
      </c>
      <c r="U308" s="114">
        <v>2</v>
      </c>
      <c r="V308" s="112">
        <f>入力シート③!$B$1</f>
        <v>0</v>
      </c>
    </row>
    <row r="309" spans="1:22">
      <c r="A309" s="112">
        <f>入力シート③!I104</f>
        <v>0</v>
      </c>
      <c r="B309" s="112" t="str">
        <f t="shared" si="13"/>
        <v>0</v>
      </c>
      <c r="C309" s="112" t="str">
        <f>IFERROR(VLOOKUP(入力シート③!$B$1,所属!$B$2:$C$56,2,FALSE),"0")</f>
        <v>0</v>
      </c>
      <c r="D309" s="219"/>
      <c r="E309" s="219"/>
      <c r="F309" s="112" t="str">
        <f>入力シート③!$G104</f>
        <v/>
      </c>
      <c r="G309" s="112">
        <f>入力シート③!H104</f>
        <v>0</v>
      </c>
      <c r="H309" s="113" t="str">
        <f>IFERROR(VLOOKUP(G309,女子登録②!$P$2:$V$101,4,FALSE),"0")</f>
        <v>0</v>
      </c>
      <c r="I309" s="112">
        <f t="shared" si="14"/>
        <v>0</v>
      </c>
      <c r="J309" s="113" t="str">
        <f>IFERROR(VLOOKUP(I309,女子登録②!$P$2:$V$101,5,FALSE),"0")</f>
        <v>0</v>
      </c>
      <c r="K309" s="113" t="str">
        <f>IFERROR(VLOOKUP(G309,女子登録②!$P$2:$V$101,7,FALSE),"0")</f>
        <v>0</v>
      </c>
      <c r="L309" s="112">
        <v>2</v>
      </c>
      <c r="M309" s="112" t="str">
        <f>IFERROR(VLOOKUP(G309,女子登録②!$P$2:$V$101,3,FALSE),"0")</f>
        <v>0</v>
      </c>
      <c r="N309" s="112" t="str">
        <f>IFERROR(VLOOKUP(G309,女子登録②!$P$2:$V$101,6,FALSE),"0")</f>
        <v>0</v>
      </c>
      <c r="O309" s="219"/>
      <c r="P309" s="114" t="s">
        <v>266</v>
      </c>
      <c r="Q309" s="219"/>
      <c r="R309" s="112" t="str">
        <f>IFERROR(VLOOKUP(A309,種目!$C$30:$D$55,2,FALSE),"0")</f>
        <v>0</v>
      </c>
      <c r="S309" s="112">
        <f>入力シート③!J104</f>
        <v>0</v>
      </c>
      <c r="T309" s="114">
        <v>0</v>
      </c>
      <c r="U309" s="114">
        <v>2</v>
      </c>
      <c r="V309" s="112">
        <f>入力シート③!$B$1</f>
        <v>0</v>
      </c>
    </row>
    <row r="310" spans="1:22">
      <c r="A310" s="112">
        <f>入力シート③!I105</f>
        <v>0</v>
      </c>
      <c r="B310" s="112" t="str">
        <f t="shared" si="13"/>
        <v>0</v>
      </c>
      <c r="C310" s="112" t="str">
        <f>IFERROR(VLOOKUP(入力シート③!$B$1,所属!$B$2:$C$56,2,FALSE),"0")</f>
        <v>0</v>
      </c>
      <c r="D310" s="219"/>
      <c r="E310" s="219"/>
      <c r="F310" s="112" t="str">
        <f>入力シート③!$G105</f>
        <v/>
      </c>
      <c r="G310" s="112">
        <f>入力シート③!H105</f>
        <v>0</v>
      </c>
      <c r="H310" s="113" t="str">
        <f>IFERROR(VLOOKUP(G310,女子登録②!$P$2:$V$101,4,FALSE),"0")</f>
        <v>0</v>
      </c>
      <c r="I310" s="112">
        <f t="shared" si="14"/>
        <v>0</v>
      </c>
      <c r="J310" s="113" t="str">
        <f>IFERROR(VLOOKUP(I310,女子登録②!$P$2:$V$101,5,FALSE),"0")</f>
        <v>0</v>
      </c>
      <c r="K310" s="113" t="str">
        <f>IFERROR(VLOOKUP(G310,女子登録②!$P$2:$V$101,7,FALSE),"0")</f>
        <v>0</v>
      </c>
      <c r="L310" s="112">
        <v>2</v>
      </c>
      <c r="M310" s="112" t="str">
        <f>IFERROR(VLOOKUP(G310,女子登録②!$P$2:$V$101,3,FALSE),"0")</f>
        <v>0</v>
      </c>
      <c r="N310" s="112" t="str">
        <f>IFERROR(VLOOKUP(G310,女子登録②!$P$2:$V$101,6,FALSE),"0")</f>
        <v>0</v>
      </c>
      <c r="O310" s="219"/>
      <c r="P310" s="114" t="s">
        <v>266</v>
      </c>
      <c r="Q310" s="219"/>
      <c r="R310" s="112" t="str">
        <f>IFERROR(VLOOKUP(A310,種目!$C$30:$D$55,2,FALSE),"0")</f>
        <v>0</v>
      </c>
      <c r="S310" s="112">
        <f>入力シート③!J105</f>
        <v>0</v>
      </c>
      <c r="T310" s="114">
        <v>0</v>
      </c>
      <c r="U310" s="114">
        <v>2</v>
      </c>
      <c r="V310" s="112">
        <f>入力シート③!$B$1</f>
        <v>0</v>
      </c>
    </row>
    <row r="311" spans="1:22">
      <c r="A311" s="112">
        <f>入力シート③!I106</f>
        <v>0</v>
      </c>
      <c r="B311" s="112" t="str">
        <f t="shared" si="13"/>
        <v>0</v>
      </c>
      <c r="C311" s="112" t="str">
        <f>IFERROR(VLOOKUP(入力シート③!$B$1,所属!$B$2:$C$56,2,FALSE),"0")</f>
        <v>0</v>
      </c>
      <c r="D311" s="219"/>
      <c r="E311" s="219"/>
      <c r="F311" s="112" t="str">
        <f>入力シート③!$G106</f>
        <v/>
      </c>
      <c r="G311" s="112">
        <f>入力シート③!H106</f>
        <v>0</v>
      </c>
      <c r="H311" s="113" t="str">
        <f>IFERROR(VLOOKUP(G311,女子登録②!$P$2:$V$101,4,FALSE),"0")</f>
        <v>0</v>
      </c>
      <c r="I311" s="112">
        <f t="shared" si="14"/>
        <v>0</v>
      </c>
      <c r="J311" s="113" t="str">
        <f>IFERROR(VLOOKUP(I311,女子登録②!$P$2:$V$101,5,FALSE),"0")</f>
        <v>0</v>
      </c>
      <c r="K311" s="113" t="str">
        <f>IFERROR(VLOOKUP(G311,女子登録②!$P$2:$V$101,7,FALSE),"0")</f>
        <v>0</v>
      </c>
      <c r="L311" s="112">
        <v>2</v>
      </c>
      <c r="M311" s="112" t="str">
        <f>IFERROR(VLOOKUP(G311,女子登録②!$P$2:$V$101,3,FALSE),"0")</f>
        <v>0</v>
      </c>
      <c r="N311" s="112" t="str">
        <f>IFERROR(VLOOKUP(G311,女子登録②!$P$2:$V$101,6,FALSE),"0")</f>
        <v>0</v>
      </c>
      <c r="O311" s="219"/>
      <c r="P311" s="114" t="s">
        <v>266</v>
      </c>
      <c r="Q311" s="219"/>
      <c r="R311" s="112" t="str">
        <f>IFERROR(VLOOKUP(A311,種目!$C$30:$D$55,2,FALSE),"0")</f>
        <v>0</v>
      </c>
      <c r="S311" s="112">
        <f>入力シート③!J106</f>
        <v>0</v>
      </c>
      <c r="T311" s="114">
        <v>0</v>
      </c>
      <c r="U311" s="114">
        <v>2</v>
      </c>
      <c r="V311" s="112">
        <f>入力シート③!$B$1</f>
        <v>0</v>
      </c>
    </row>
    <row r="312" spans="1:22">
      <c r="A312" s="112">
        <f>入力シート③!I107</f>
        <v>0</v>
      </c>
      <c r="B312" s="112" t="str">
        <f t="shared" si="13"/>
        <v>0</v>
      </c>
      <c r="C312" s="112" t="str">
        <f>IFERROR(VLOOKUP(入力シート③!$B$1,所属!$B$2:$C$56,2,FALSE),"0")</f>
        <v>0</v>
      </c>
      <c r="D312" s="219"/>
      <c r="E312" s="219"/>
      <c r="F312" s="112" t="str">
        <f>入力シート③!$G107</f>
        <v/>
      </c>
      <c r="G312" s="112">
        <f>入力シート③!H107</f>
        <v>0</v>
      </c>
      <c r="H312" s="113" t="str">
        <f>IFERROR(VLOOKUP(G312,女子登録②!$P$2:$V$101,4,FALSE),"0")</f>
        <v>0</v>
      </c>
      <c r="I312" s="112">
        <f t="shared" si="14"/>
        <v>0</v>
      </c>
      <c r="J312" s="113" t="str">
        <f>IFERROR(VLOOKUP(I312,女子登録②!$P$2:$V$101,5,FALSE),"0")</f>
        <v>0</v>
      </c>
      <c r="K312" s="113" t="str">
        <f>IFERROR(VLOOKUP(G312,女子登録②!$P$2:$V$101,7,FALSE),"0")</f>
        <v>0</v>
      </c>
      <c r="L312" s="112">
        <v>2</v>
      </c>
      <c r="M312" s="112" t="str">
        <f>IFERROR(VLOOKUP(G312,女子登録②!$P$2:$V$101,3,FALSE),"0")</f>
        <v>0</v>
      </c>
      <c r="N312" s="112" t="str">
        <f>IFERROR(VLOOKUP(G312,女子登録②!$P$2:$V$101,6,FALSE),"0")</f>
        <v>0</v>
      </c>
      <c r="O312" s="219"/>
      <c r="P312" s="114" t="s">
        <v>266</v>
      </c>
      <c r="Q312" s="219"/>
      <c r="R312" s="112" t="str">
        <f>IFERROR(VLOOKUP(A312,種目!$C$30:$D$55,2,FALSE),"0")</f>
        <v>0</v>
      </c>
      <c r="S312" s="112">
        <f>入力シート③!J107</f>
        <v>0</v>
      </c>
      <c r="T312" s="114">
        <v>0</v>
      </c>
      <c r="U312" s="114">
        <v>2</v>
      </c>
      <c r="V312" s="112">
        <f>入力シート③!$B$1</f>
        <v>0</v>
      </c>
    </row>
    <row r="313" spans="1:22">
      <c r="A313" s="112">
        <f>入力シート③!I108</f>
        <v>0</v>
      </c>
      <c r="B313" s="112" t="str">
        <f t="shared" si="13"/>
        <v>0</v>
      </c>
      <c r="C313" s="112" t="str">
        <f>IFERROR(VLOOKUP(入力シート③!$B$1,所属!$B$2:$C$56,2,FALSE),"0")</f>
        <v>0</v>
      </c>
      <c r="D313" s="219"/>
      <c r="E313" s="219"/>
      <c r="F313" s="112" t="str">
        <f>入力シート③!$G108</f>
        <v/>
      </c>
      <c r="G313" s="112">
        <f>入力シート③!H108</f>
        <v>0</v>
      </c>
      <c r="H313" s="113" t="str">
        <f>IFERROR(VLOOKUP(G313,女子登録②!$P$2:$V$101,4,FALSE),"0")</f>
        <v>0</v>
      </c>
      <c r="I313" s="112">
        <f t="shared" si="14"/>
        <v>0</v>
      </c>
      <c r="J313" s="113" t="str">
        <f>IFERROR(VLOOKUP(I313,女子登録②!$P$2:$V$101,5,FALSE),"0")</f>
        <v>0</v>
      </c>
      <c r="K313" s="113" t="str">
        <f>IFERROR(VLOOKUP(G313,女子登録②!$P$2:$V$101,7,FALSE),"0")</f>
        <v>0</v>
      </c>
      <c r="L313" s="112">
        <v>2</v>
      </c>
      <c r="M313" s="112" t="str">
        <f>IFERROR(VLOOKUP(G313,女子登録②!$P$2:$V$101,3,FALSE),"0")</f>
        <v>0</v>
      </c>
      <c r="N313" s="112" t="str">
        <f>IFERROR(VLOOKUP(G313,女子登録②!$P$2:$V$101,6,FALSE),"0")</f>
        <v>0</v>
      </c>
      <c r="O313" s="219"/>
      <c r="P313" s="114" t="s">
        <v>266</v>
      </c>
      <c r="Q313" s="219"/>
      <c r="R313" s="112" t="str">
        <f>IFERROR(VLOOKUP(A313,種目!$C$30:$D$55,2,FALSE),"0")</f>
        <v>0</v>
      </c>
      <c r="S313" s="112">
        <f>入力シート③!J108</f>
        <v>0</v>
      </c>
      <c r="T313" s="114">
        <v>0</v>
      </c>
      <c r="U313" s="114">
        <v>2</v>
      </c>
      <c r="V313" s="112">
        <f>入力シート③!$B$1</f>
        <v>0</v>
      </c>
    </row>
    <row r="314" spans="1:22">
      <c r="A314" s="112">
        <f>入力シート③!I109</f>
        <v>0</v>
      </c>
      <c r="B314" s="112" t="str">
        <f t="shared" si="13"/>
        <v>0</v>
      </c>
      <c r="C314" s="112" t="str">
        <f>IFERROR(VLOOKUP(入力シート③!$B$1,所属!$B$2:$C$56,2,FALSE),"0")</f>
        <v>0</v>
      </c>
      <c r="D314" s="219"/>
      <c r="E314" s="219"/>
      <c r="F314" s="112" t="str">
        <f>入力シート③!$G109</f>
        <v/>
      </c>
      <c r="G314" s="112">
        <f>入力シート③!H109</f>
        <v>0</v>
      </c>
      <c r="H314" s="113" t="str">
        <f>IFERROR(VLOOKUP(G314,女子登録②!$P$2:$V$101,4,FALSE),"0")</f>
        <v>0</v>
      </c>
      <c r="I314" s="112">
        <f t="shared" si="14"/>
        <v>0</v>
      </c>
      <c r="J314" s="113" t="str">
        <f>IFERROR(VLOOKUP(I314,女子登録②!$P$2:$V$101,5,FALSE),"0")</f>
        <v>0</v>
      </c>
      <c r="K314" s="113" t="str">
        <f>IFERROR(VLOOKUP(G314,女子登録②!$P$2:$V$101,7,FALSE),"0")</f>
        <v>0</v>
      </c>
      <c r="L314" s="112">
        <v>2</v>
      </c>
      <c r="M314" s="112" t="str">
        <f>IFERROR(VLOOKUP(G314,女子登録②!$P$2:$V$101,3,FALSE),"0")</f>
        <v>0</v>
      </c>
      <c r="N314" s="112" t="str">
        <f>IFERROR(VLOOKUP(G314,女子登録②!$P$2:$V$101,6,FALSE),"0")</f>
        <v>0</v>
      </c>
      <c r="O314" s="219"/>
      <c r="P314" s="114" t="s">
        <v>266</v>
      </c>
      <c r="Q314" s="219"/>
      <c r="R314" s="112" t="str">
        <f>IFERROR(VLOOKUP(A314,種目!$C$30:$D$55,2,FALSE),"0")</f>
        <v>0</v>
      </c>
      <c r="S314" s="112">
        <f>入力シート③!J109</f>
        <v>0</v>
      </c>
      <c r="T314" s="114">
        <v>0</v>
      </c>
      <c r="U314" s="114">
        <v>2</v>
      </c>
      <c r="V314" s="112">
        <f>入力シート③!$B$1</f>
        <v>0</v>
      </c>
    </row>
    <row r="315" spans="1:22" ht="19.5" thickBot="1">
      <c r="A315" s="215">
        <f>入力シート③!I110</f>
        <v>0</v>
      </c>
      <c r="B315" s="215" t="str">
        <f t="shared" si="13"/>
        <v>0</v>
      </c>
      <c r="C315" s="215" t="str">
        <f>IFERROR(VLOOKUP(入力シート③!$B$1,所属!$B$2:$C$56,2,FALSE),"0")</f>
        <v>0</v>
      </c>
      <c r="D315" s="220"/>
      <c r="E315" s="220"/>
      <c r="F315" s="215" t="str">
        <f>入力シート③!$G110</f>
        <v/>
      </c>
      <c r="G315" s="215">
        <f>入力シート③!H110</f>
        <v>0</v>
      </c>
      <c r="H315" s="217" t="str">
        <f>IFERROR(VLOOKUP(G315,女子登録②!$P$2:$V$101,4,FALSE),"0")</f>
        <v>0</v>
      </c>
      <c r="I315" s="215">
        <f t="shared" si="14"/>
        <v>0</v>
      </c>
      <c r="J315" s="217" t="str">
        <f>IFERROR(VLOOKUP(I315,女子登録②!$P$2:$V$101,5,FALSE),"0")</f>
        <v>0</v>
      </c>
      <c r="K315" s="217" t="str">
        <f>IFERROR(VLOOKUP(G315,女子登録②!$P$2:$V$101,7,FALSE),"0")</f>
        <v>0</v>
      </c>
      <c r="L315" s="215">
        <v>2</v>
      </c>
      <c r="M315" s="215" t="str">
        <f>IFERROR(VLOOKUP(G315,女子登録②!$P$2:$V$101,3,FALSE),"0")</f>
        <v>0</v>
      </c>
      <c r="N315" s="215" t="str">
        <f>IFERROR(VLOOKUP(G315,女子登録②!$P$2:$V$101,6,FALSE),"0")</f>
        <v>0</v>
      </c>
      <c r="O315" s="220"/>
      <c r="P315" s="218" t="s">
        <v>266</v>
      </c>
      <c r="Q315" s="220"/>
      <c r="R315" s="215" t="str">
        <f>IFERROR(VLOOKUP(A315,種目!$C$30:$D$55,2,FALSE),"0")</f>
        <v>0</v>
      </c>
      <c r="S315" s="112">
        <f>入力シート③!J110</f>
        <v>0</v>
      </c>
      <c r="T315" s="218">
        <v>0</v>
      </c>
      <c r="U315" s="218">
        <v>2</v>
      </c>
      <c r="V315" s="215">
        <f>入力シート③!$B$1</f>
        <v>0</v>
      </c>
    </row>
    <row r="316" spans="1:22">
      <c r="A316" s="112">
        <f>入力シート③!K11</f>
        <v>0</v>
      </c>
      <c r="B316" s="112" t="str">
        <f t="shared" si="13"/>
        <v>0</v>
      </c>
      <c r="C316" s="112" t="str">
        <f>IFERROR(VLOOKUP(入力シート③!$B$1,所属!$B$2:$C$56,2,FALSE),"0")</f>
        <v>0</v>
      </c>
      <c r="D316" s="219"/>
      <c r="E316" s="219"/>
      <c r="F316" s="112" t="str">
        <f>入力シート③!$G11</f>
        <v/>
      </c>
      <c r="G316" s="112">
        <f>入力シート③!H11</f>
        <v>0</v>
      </c>
      <c r="H316" s="113" t="str">
        <f>IFERROR(VLOOKUP(G316,女子登録②!$P$2:$V$101,4,FALSE),"0")</f>
        <v>0</v>
      </c>
      <c r="I316" s="112">
        <f t="shared" ref="I316" si="15">G316</f>
        <v>0</v>
      </c>
      <c r="J316" s="113" t="str">
        <f>IFERROR(VLOOKUP(I316,女子登録②!$P$2:$V$101,5,FALSE),"0")</f>
        <v>0</v>
      </c>
      <c r="K316" s="113" t="str">
        <f>IFERROR(VLOOKUP(G316,女子登録②!$P$2:$V$101,7,FALSE),"0")</f>
        <v>0</v>
      </c>
      <c r="L316" s="112">
        <v>2</v>
      </c>
      <c r="M316" s="112" t="str">
        <f>IFERROR(VLOOKUP(G316,女子登録②!$P$2:$V$101,3,FALSE),"0")</f>
        <v>0</v>
      </c>
      <c r="N316" s="112" t="str">
        <f>IFERROR(VLOOKUP(G316,女子登録②!$P$2:$V$101,6,FALSE),"0")</f>
        <v>0</v>
      </c>
      <c r="O316" s="219"/>
      <c r="P316" s="114" t="s">
        <v>266</v>
      </c>
      <c r="Q316" s="219"/>
      <c r="R316" s="112" t="str">
        <f>IFERROR(VLOOKUP(A316,種目!$C$30:$D$55,2,FALSE),"0")</f>
        <v>0</v>
      </c>
      <c r="S316" s="112">
        <f>入力シート③!L11</f>
        <v>0</v>
      </c>
      <c r="T316" s="114">
        <v>0</v>
      </c>
      <c r="U316" s="114">
        <v>2</v>
      </c>
      <c r="V316" s="112">
        <f>入力シート③!$B$1</f>
        <v>0</v>
      </c>
    </row>
    <row r="317" spans="1:22">
      <c r="A317" s="112">
        <f>入力シート③!K12</f>
        <v>0</v>
      </c>
      <c r="B317" s="112" t="str">
        <f t="shared" si="13"/>
        <v>0</v>
      </c>
      <c r="C317" s="112" t="str">
        <f>IFERROR(VLOOKUP(入力シート③!$B$1,所属!$B$2:$C$56,2,FALSE),"0")</f>
        <v>0</v>
      </c>
      <c r="D317" s="219"/>
      <c r="E317" s="219"/>
      <c r="F317" s="112" t="str">
        <f>入力シート③!$G12</f>
        <v/>
      </c>
      <c r="G317" s="112">
        <f>入力シート③!H12</f>
        <v>0</v>
      </c>
      <c r="H317" s="113" t="str">
        <f>IFERROR(VLOOKUP(G317,女子登録②!$P$2:$V$101,4,FALSE),"0")</f>
        <v>0</v>
      </c>
      <c r="I317" s="112">
        <f t="shared" ref="I317:I318" si="16">G317</f>
        <v>0</v>
      </c>
      <c r="J317" s="113" t="str">
        <f>IFERROR(VLOOKUP(I317,女子登録②!$P$2:$V$101,5,FALSE),"0")</f>
        <v>0</v>
      </c>
      <c r="K317" s="113" t="str">
        <f>IFERROR(VLOOKUP(G317,女子登録②!$P$2:$V$101,7,FALSE),"0")</f>
        <v>0</v>
      </c>
      <c r="L317" s="112">
        <v>2</v>
      </c>
      <c r="M317" s="112" t="str">
        <f>IFERROR(VLOOKUP(G317,女子登録②!$P$2:$V$101,3,FALSE),"0")</f>
        <v>0</v>
      </c>
      <c r="N317" s="112" t="str">
        <f>IFERROR(VLOOKUP(G317,女子登録②!$P$2:$V$101,6,FALSE),"0")</f>
        <v>0</v>
      </c>
      <c r="O317" s="219"/>
      <c r="P317" s="114" t="s">
        <v>266</v>
      </c>
      <c r="Q317" s="219"/>
      <c r="R317" s="112" t="str">
        <f>IFERROR(VLOOKUP(A317,種目!$C$30:$D$55,2,FALSE),"0")</f>
        <v>0</v>
      </c>
      <c r="S317" s="112">
        <f>入力シート③!L12</f>
        <v>0</v>
      </c>
      <c r="T317" s="114">
        <v>0</v>
      </c>
      <c r="U317" s="114">
        <v>2</v>
      </c>
      <c r="V317" s="112">
        <f>入力シート③!$B$1</f>
        <v>0</v>
      </c>
    </row>
    <row r="318" spans="1:22">
      <c r="A318" s="112">
        <f>入力シート③!K13</f>
        <v>0</v>
      </c>
      <c r="B318" s="112" t="str">
        <f t="shared" si="13"/>
        <v>0</v>
      </c>
      <c r="C318" s="112" t="str">
        <f>IFERROR(VLOOKUP(入力シート③!$B$1,所属!$B$2:$C$56,2,FALSE),"0")</f>
        <v>0</v>
      </c>
      <c r="D318" s="219"/>
      <c r="E318" s="219"/>
      <c r="F318" s="112" t="str">
        <f>入力シート③!$G13</f>
        <v/>
      </c>
      <c r="G318" s="112">
        <f>入力シート③!H13</f>
        <v>0</v>
      </c>
      <c r="H318" s="113" t="str">
        <f>IFERROR(VLOOKUP(G318,女子登録②!$P$2:$V$101,4,FALSE),"0")</f>
        <v>0</v>
      </c>
      <c r="I318" s="112">
        <f t="shared" si="16"/>
        <v>0</v>
      </c>
      <c r="J318" s="113" t="str">
        <f>IFERROR(VLOOKUP(I318,女子登録②!$P$2:$V$101,5,FALSE),"0")</f>
        <v>0</v>
      </c>
      <c r="K318" s="113" t="str">
        <f>IFERROR(VLOOKUP(G318,女子登録②!$P$2:$V$101,7,FALSE),"0")</f>
        <v>0</v>
      </c>
      <c r="L318" s="112">
        <v>2</v>
      </c>
      <c r="M318" s="112" t="str">
        <f>IFERROR(VLOOKUP(G318,女子登録②!$P$2:$V$101,3,FALSE),"0")</f>
        <v>0</v>
      </c>
      <c r="N318" s="112" t="str">
        <f>IFERROR(VLOOKUP(G318,女子登録②!$P$2:$V$101,6,FALSE),"0")</f>
        <v>0</v>
      </c>
      <c r="O318" s="219"/>
      <c r="P318" s="114" t="s">
        <v>266</v>
      </c>
      <c r="Q318" s="219"/>
      <c r="R318" s="112" t="str">
        <f>IFERROR(VLOOKUP(A318,種目!$C$30:$D$55,2,FALSE),"0")</f>
        <v>0</v>
      </c>
      <c r="S318" s="112">
        <f>入力シート③!L13</f>
        <v>0</v>
      </c>
      <c r="T318" s="114">
        <v>0</v>
      </c>
      <c r="U318" s="114">
        <v>2</v>
      </c>
      <c r="V318" s="112">
        <f>入力シート③!$B$1</f>
        <v>0</v>
      </c>
    </row>
    <row r="319" spans="1:22">
      <c r="A319" s="112">
        <f>入力シート③!K14</f>
        <v>0</v>
      </c>
      <c r="B319" s="112" t="str">
        <f t="shared" si="13"/>
        <v>0</v>
      </c>
      <c r="C319" s="112" t="str">
        <f>IFERROR(VLOOKUP(入力シート③!$B$1,所属!$B$2:$C$56,2,FALSE),"0")</f>
        <v>0</v>
      </c>
      <c r="D319" s="219"/>
      <c r="E319" s="219"/>
      <c r="F319" s="112" t="str">
        <f>入力シート③!$G14</f>
        <v/>
      </c>
      <c r="G319" s="112">
        <f>入力シート③!H14</f>
        <v>0</v>
      </c>
      <c r="H319" s="113" t="str">
        <f>IFERROR(VLOOKUP(G319,女子登録②!$P$2:$V$101,4,FALSE),"0")</f>
        <v>0</v>
      </c>
      <c r="I319" s="112">
        <f t="shared" ref="I319:I382" si="17">G319</f>
        <v>0</v>
      </c>
      <c r="J319" s="113" t="str">
        <f>IFERROR(VLOOKUP(I319,女子登録②!$P$2:$V$101,5,FALSE),"0")</f>
        <v>0</v>
      </c>
      <c r="K319" s="113" t="str">
        <f>IFERROR(VLOOKUP(G319,女子登録②!$P$2:$V$101,7,FALSE),"0")</f>
        <v>0</v>
      </c>
      <c r="L319" s="112">
        <v>2</v>
      </c>
      <c r="M319" s="112" t="str">
        <f>IFERROR(VLOOKUP(G319,女子登録②!$P$2:$V$101,3,FALSE),"0")</f>
        <v>0</v>
      </c>
      <c r="N319" s="112" t="str">
        <f>IFERROR(VLOOKUP(G319,女子登録②!$P$2:$V$101,6,FALSE),"0")</f>
        <v>0</v>
      </c>
      <c r="O319" s="219"/>
      <c r="P319" s="114" t="s">
        <v>266</v>
      </c>
      <c r="Q319" s="219"/>
      <c r="R319" s="112" t="str">
        <f>IFERROR(VLOOKUP(A319,種目!$C$30:$D$55,2,FALSE),"0")</f>
        <v>0</v>
      </c>
      <c r="S319" s="112">
        <f>入力シート③!L14</f>
        <v>0</v>
      </c>
      <c r="T319" s="114">
        <v>0</v>
      </c>
      <c r="U319" s="114">
        <v>2</v>
      </c>
      <c r="V319" s="112">
        <f>入力シート③!$B$1</f>
        <v>0</v>
      </c>
    </row>
    <row r="320" spans="1:22">
      <c r="A320" s="112">
        <f>入力シート③!K15</f>
        <v>0</v>
      </c>
      <c r="B320" s="112" t="str">
        <f t="shared" si="13"/>
        <v>0</v>
      </c>
      <c r="C320" s="112" t="str">
        <f>IFERROR(VLOOKUP(入力シート③!$B$1,所属!$B$2:$C$56,2,FALSE),"0")</f>
        <v>0</v>
      </c>
      <c r="D320" s="219"/>
      <c r="E320" s="219"/>
      <c r="F320" s="112" t="str">
        <f>入力シート③!$G15</f>
        <v/>
      </c>
      <c r="G320" s="112">
        <f>入力シート③!H15</f>
        <v>0</v>
      </c>
      <c r="H320" s="113" t="str">
        <f>IFERROR(VLOOKUP(G320,女子登録②!$P$2:$V$101,4,FALSE),"0")</f>
        <v>0</v>
      </c>
      <c r="I320" s="112">
        <f t="shared" si="17"/>
        <v>0</v>
      </c>
      <c r="J320" s="113" t="str">
        <f>IFERROR(VLOOKUP(I320,女子登録②!$P$2:$V$101,5,FALSE),"0")</f>
        <v>0</v>
      </c>
      <c r="K320" s="113" t="str">
        <f>IFERROR(VLOOKUP(G320,女子登録②!$P$2:$V$101,7,FALSE),"0")</f>
        <v>0</v>
      </c>
      <c r="L320" s="112">
        <v>2</v>
      </c>
      <c r="M320" s="112" t="str">
        <f>IFERROR(VLOOKUP(G320,女子登録②!$P$2:$V$101,3,FALSE),"0")</f>
        <v>0</v>
      </c>
      <c r="N320" s="112" t="str">
        <f>IFERROR(VLOOKUP(G320,女子登録②!$P$2:$V$101,6,FALSE),"0")</f>
        <v>0</v>
      </c>
      <c r="O320" s="219"/>
      <c r="P320" s="114" t="s">
        <v>266</v>
      </c>
      <c r="Q320" s="219"/>
      <c r="R320" s="112" t="str">
        <f>IFERROR(VLOOKUP(A320,種目!$C$30:$D$55,2,FALSE),"0")</f>
        <v>0</v>
      </c>
      <c r="S320" s="112">
        <f>入力シート③!L15</f>
        <v>0</v>
      </c>
      <c r="T320" s="114">
        <v>0</v>
      </c>
      <c r="U320" s="114">
        <v>2</v>
      </c>
      <c r="V320" s="112">
        <f>入力シート③!$B$1</f>
        <v>0</v>
      </c>
    </row>
    <row r="321" spans="1:22">
      <c r="A321" s="112">
        <f>入力シート③!K16</f>
        <v>0</v>
      </c>
      <c r="B321" s="112" t="str">
        <f t="shared" si="13"/>
        <v>0</v>
      </c>
      <c r="C321" s="112" t="str">
        <f>IFERROR(VLOOKUP(入力シート③!$B$1,所属!$B$2:$C$56,2,FALSE),"0")</f>
        <v>0</v>
      </c>
      <c r="D321" s="219"/>
      <c r="E321" s="219"/>
      <c r="F321" s="112" t="str">
        <f>入力シート③!$G16</f>
        <v/>
      </c>
      <c r="G321" s="112">
        <f>入力シート③!H16</f>
        <v>0</v>
      </c>
      <c r="H321" s="113" t="str">
        <f>IFERROR(VLOOKUP(G321,女子登録②!$P$2:$V$101,4,FALSE),"0")</f>
        <v>0</v>
      </c>
      <c r="I321" s="112">
        <f t="shared" si="17"/>
        <v>0</v>
      </c>
      <c r="J321" s="113" t="str">
        <f>IFERROR(VLOOKUP(I321,女子登録②!$P$2:$V$101,5,FALSE),"0")</f>
        <v>0</v>
      </c>
      <c r="K321" s="113" t="str">
        <f>IFERROR(VLOOKUP(G321,女子登録②!$P$2:$V$101,7,FALSE),"0")</f>
        <v>0</v>
      </c>
      <c r="L321" s="112">
        <v>2</v>
      </c>
      <c r="M321" s="112" t="str">
        <f>IFERROR(VLOOKUP(G321,女子登録②!$P$2:$V$101,3,FALSE),"0")</f>
        <v>0</v>
      </c>
      <c r="N321" s="112" t="str">
        <f>IFERROR(VLOOKUP(G321,女子登録②!$P$2:$V$101,6,FALSE),"0")</f>
        <v>0</v>
      </c>
      <c r="O321" s="219"/>
      <c r="P321" s="114" t="s">
        <v>266</v>
      </c>
      <c r="Q321" s="219"/>
      <c r="R321" s="112" t="str">
        <f>IFERROR(VLOOKUP(A321,種目!$C$30:$D$55,2,FALSE),"0")</f>
        <v>0</v>
      </c>
      <c r="S321" s="112">
        <f>入力シート③!L16</f>
        <v>0</v>
      </c>
      <c r="T321" s="114">
        <v>0</v>
      </c>
      <c r="U321" s="114">
        <v>2</v>
      </c>
      <c r="V321" s="112">
        <f>入力シート③!$B$1</f>
        <v>0</v>
      </c>
    </row>
    <row r="322" spans="1:22">
      <c r="A322" s="112">
        <f>入力シート③!K17</f>
        <v>0</v>
      </c>
      <c r="B322" s="112" t="str">
        <f t="shared" si="13"/>
        <v>0</v>
      </c>
      <c r="C322" s="112" t="str">
        <f>IFERROR(VLOOKUP(入力シート③!$B$1,所属!$B$2:$C$56,2,FALSE),"0")</f>
        <v>0</v>
      </c>
      <c r="D322" s="219"/>
      <c r="E322" s="219"/>
      <c r="F322" s="112" t="str">
        <f>入力シート③!$G17</f>
        <v/>
      </c>
      <c r="G322" s="112">
        <f>入力シート③!H17</f>
        <v>0</v>
      </c>
      <c r="H322" s="113" t="str">
        <f>IFERROR(VLOOKUP(G322,女子登録②!$P$2:$V$101,4,FALSE),"0")</f>
        <v>0</v>
      </c>
      <c r="I322" s="112">
        <f t="shared" si="17"/>
        <v>0</v>
      </c>
      <c r="J322" s="113" t="str">
        <f>IFERROR(VLOOKUP(I322,女子登録②!$P$2:$V$101,5,FALSE),"0")</f>
        <v>0</v>
      </c>
      <c r="K322" s="113" t="str">
        <f>IFERROR(VLOOKUP(G322,女子登録②!$P$2:$V$101,7,FALSE),"0")</f>
        <v>0</v>
      </c>
      <c r="L322" s="112">
        <v>2</v>
      </c>
      <c r="M322" s="112" t="str">
        <f>IFERROR(VLOOKUP(G322,女子登録②!$P$2:$V$101,3,FALSE),"0")</f>
        <v>0</v>
      </c>
      <c r="N322" s="112" t="str">
        <f>IFERROR(VLOOKUP(G322,女子登録②!$P$2:$V$101,6,FALSE),"0")</f>
        <v>0</v>
      </c>
      <c r="O322" s="219"/>
      <c r="P322" s="114" t="s">
        <v>266</v>
      </c>
      <c r="Q322" s="219"/>
      <c r="R322" s="112" t="str">
        <f>IFERROR(VLOOKUP(A322,種目!$C$30:$D$55,2,FALSE),"0")</f>
        <v>0</v>
      </c>
      <c r="S322" s="112">
        <f>入力シート③!L17</f>
        <v>0</v>
      </c>
      <c r="T322" s="114">
        <v>0</v>
      </c>
      <c r="U322" s="114">
        <v>2</v>
      </c>
      <c r="V322" s="112">
        <f>入力シート③!$B$1</f>
        <v>0</v>
      </c>
    </row>
    <row r="323" spans="1:22">
      <c r="A323" s="112">
        <f>入力シート③!K18</f>
        <v>0</v>
      </c>
      <c r="B323" s="112" t="str">
        <f t="shared" si="13"/>
        <v>0</v>
      </c>
      <c r="C323" s="112" t="str">
        <f>IFERROR(VLOOKUP(入力シート③!$B$1,所属!$B$2:$C$56,2,FALSE),"0")</f>
        <v>0</v>
      </c>
      <c r="D323" s="219"/>
      <c r="E323" s="219"/>
      <c r="F323" s="112" t="str">
        <f>入力シート③!$G18</f>
        <v/>
      </c>
      <c r="G323" s="112">
        <f>入力シート③!H18</f>
        <v>0</v>
      </c>
      <c r="H323" s="113" t="str">
        <f>IFERROR(VLOOKUP(G323,女子登録②!$P$2:$V$101,4,FALSE),"0")</f>
        <v>0</v>
      </c>
      <c r="I323" s="112">
        <f t="shared" si="17"/>
        <v>0</v>
      </c>
      <c r="J323" s="113" t="str">
        <f>IFERROR(VLOOKUP(I323,女子登録②!$P$2:$V$101,5,FALSE),"0")</f>
        <v>0</v>
      </c>
      <c r="K323" s="113" t="str">
        <f>IFERROR(VLOOKUP(G323,女子登録②!$P$2:$V$101,7,FALSE),"0")</f>
        <v>0</v>
      </c>
      <c r="L323" s="112">
        <v>2</v>
      </c>
      <c r="M323" s="112" t="str">
        <f>IFERROR(VLOOKUP(G323,女子登録②!$P$2:$V$101,3,FALSE),"0")</f>
        <v>0</v>
      </c>
      <c r="N323" s="112" t="str">
        <f>IFERROR(VLOOKUP(G323,女子登録②!$P$2:$V$101,6,FALSE),"0")</f>
        <v>0</v>
      </c>
      <c r="O323" s="219"/>
      <c r="P323" s="114" t="s">
        <v>266</v>
      </c>
      <c r="Q323" s="219"/>
      <c r="R323" s="112" t="str">
        <f>IFERROR(VLOOKUP(A323,種目!$C$30:$D$55,2,FALSE),"0")</f>
        <v>0</v>
      </c>
      <c r="S323" s="112">
        <f>入力シート③!L18</f>
        <v>0</v>
      </c>
      <c r="T323" s="114">
        <v>0</v>
      </c>
      <c r="U323" s="114">
        <v>2</v>
      </c>
      <c r="V323" s="112">
        <f>入力シート③!$B$1</f>
        <v>0</v>
      </c>
    </row>
    <row r="324" spans="1:22">
      <c r="A324" s="112">
        <f>入力シート③!K19</f>
        <v>0</v>
      </c>
      <c r="B324" s="112" t="str">
        <f t="shared" si="13"/>
        <v>0</v>
      </c>
      <c r="C324" s="112" t="str">
        <f>IFERROR(VLOOKUP(入力シート③!$B$1,所属!$B$2:$C$56,2,FALSE),"0")</f>
        <v>0</v>
      </c>
      <c r="D324" s="219"/>
      <c r="E324" s="219"/>
      <c r="F324" s="112" t="str">
        <f>入力シート③!$G19</f>
        <v/>
      </c>
      <c r="G324" s="112">
        <f>入力シート③!H19</f>
        <v>0</v>
      </c>
      <c r="H324" s="113" t="str">
        <f>IFERROR(VLOOKUP(G324,女子登録②!$P$2:$V$101,4,FALSE),"0")</f>
        <v>0</v>
      </c>
      <c r="I324" s="112">
        <f t="shared" si="17"/>
        <v>0</v>
      </c>
      <c r="J324" s="113" t="str">
        <f>IFERROR(VLOOKUP(I324,女子登録②!$P$2:$V$101,5,FALSE),"0")</f>
        <v>0</v>
      </c>
      <c r="K324" s="113" t="str">
        <f>IFERROR(VLOOKUP(G324,女子登録②!$P$2:$V$101,7,FALSE),"0")</f>
        <v>0</v>
      </c>
      <c r="L324" s="112">
        <v>2</v>
      </c>
      <c r="M324" s="112" t="str">
        <f>IFERROR(VLOOKUP(G324,女子登録②!$P$2:$V$101,3,FALSE),"0")</f>
        <v>0</v>
      </c>
      <c r="N324" s="112" t="str">
        <f>IFERROR(VLOOKUP(G324,女子登録②!$P$2:$V$101,6,FALSE),"0")</f>
        <v>0</v>
      </c>
      <c r="O324" s="219"/>
      <c r="P324" s="114" t="s">
        <v>266</v>
      </c>
      <c r="Q324" s="219"/>
      <c r="R324" s="112" t="str">
        <f>IFERROR(VLOOKUP(A324,種目!$C$30:$D$55,2,FALSE),"0")</f>
        <v>0</v>
      </c>
      <c r="S324" s="112">
        <f>入力シート③!L19</f>
        <v>0</v>
      </c>
      <c r="T324" s="114">
        <v>0</v>
      </c>
      <c r="U324" s="114">
        <v>2</v>
      </c>
      <c r="V324" s="112">
        <f>入力シート③!$B$1</f>
        <v>0</v>
      </c>
    </row>
    <row r="325" spans="1:22">
      <c r="A325" s="112">
        <f>入力シート③!K20</f>
        <v>0</v>
      </c>
      <c r="B325" s="112" t="str">
        <f t="shared" si="13"/>
        <v>0</v>
      </c>
      <c r="C325" s="112" t="str">
        <f>IFERROR(VLOOKUP(入力シート③!$B$1,所属!$B$2:$C$56,2,FALSE),"0")</f>
        <v>0</v>
      </c>
      <c r="D325" s="219"/>
      <c r="E325" s="219"/>
      <c r="F325" s="112" t="str">
        <f>入力シート③!$G20</f>
        <v/>
      </c>
      <c r="G325" s="112">
        <f>入力シート③!H20</f>
        <v>0</v>
      </c>
      <c r="H325" s="113" t="str">
        <f>IFERROR(VLOOKUP(G325,女子登録②!$P$2:$V$101,4,FALSE),"0")</f>
        <v>0</v>
      </c>
      <c r="I325" s="112">
        <f t="shared" si="17"/>
        <v>0</v>
      </c>
      <c r="J325" s="113" t="str">
        <f>IFERROR(VLOOKUP(I325,女子登録②!$P$2:$V$101,5,FALSE),"0")</f>
        <v>0</v>
      </c>
      <c r="K325" s="113" t="str">
        <f>IFERROR(VLOOKUP(G325,女子登録②!$P$2:$V$101,7,FALSE),"0")</f>
        <v>0</v>
      </c>
      <c r="L325" s="112">
        <v>2</v>
      </c>
      <c r="M325" s="112" t="str">
        <f>IFERROR(VLOOKUP(G325,女子登録②!$P$2:$V$101,3,FALSE),"0")</f>
        <v>0</v>
      </c>
      <c r="N325" s="112" t="str">
        <f>IFERROR(VLOOKUP(G325,女子登録②!$P$2:$V$101,6,FALSE),"0")</f>
        <v>0</v>
      </c>
      <c r="O325" s="219"/>
      <c r="P325" s="114" t="s">
        <v>266</v>
      </c>
      <c r="Q325" s="219"/>
      <c r="R325" s="112" t="str">
        <f>IFERROR(VLOOKUP(A325,種目!$C$30:$D$55,2,FALSE),"0")</f>
        <v>0</v>
      </c>
      <c r="S325" s="112">
        <f>入力シート③!L20</f>
        <v>0</v>
      </c>
      <c r="T325" s="114">
        <v>0</v>
      </c>
      <c r="U325" s="114">
        <v>2</v>
      </c>
      <c r="V325" s="112">
        <f>入力シート③!$B$1</f>
        <v>0</v>
      </c>
    </row>
    <row r="326" spans="1:22">
      <c r="A326" s="112">
        <f>入力シート③!K21</f>
        <v>0</v>
      </c>
      <c r="B326" s="112" t="str">
        <f t="shared" si="13"/>
        <v>0</v>
      </c>
      <c r="C326" s="112" t="str">
        <f>IFERROR(VLOOKUP(入力シート③!$B$1,所属!$B$2:$C$56,2,FALSE),"0")</f>
        <v>0</v>
      </c>
      <c r="D326" s="219"/>
      <c r="E326" s="219"/>
      <c r="F326" s="112" t="str">
        <f>入力シート③!$G21</f>
        <v/>
      </c>
      <c r="G326" s="112">
        <f>入力シート③!H21</f>
        <v>0</v>
      </c>
      <c r="H326" s="113" t="str">
        <f>IFERROR(VLOOKUP(G326,女子登録②!$P$2:$V$101,4,FALSE),"0")</f>
        <v>0</v>
      </c>
      <c r="I326" s="112">
        <f t="shared" si="17"/>
        <v>0</v>
      </c>
      <c r="J326" s="113" t="str">
        <f>IFERROR(VLOOKUP(I326,女子登録②!$P$2:$V$101,5,FALSE),"0")</f>
        <v>0</v>
      </c>
      <c r="K326" s="113" t="str">
        <f>IFERROR(VLOOKUP(G326,女子登録②!$P$2:$V$101,7,FALSE),"0")</f>
        <v>0</v>
      </c>
      <c r="L326" s="112">
        <v>2</v>
      </c>
      <c r="M326" s="112" t="str">
        <f>IFERROR(VLOOKUP(G326,女子登録②!$P$2:$V$101,3,FALSE),"0")</f>
        <v>0</v>
      </c>
      <c r="N326" s="112" t="str">
        <f>IFERROR(VLOOKUP(G326,女子登録②!$P$2:$V$101,6,FALSE),"0")</f>
        <v>0</v>
      </c>
      <c r="O326" s="219"/>
      <c r="P326" s="114" t="s">
        <v>266</v>
      </c>
      <c r="Q326" s="219"/>
      <c r="R326" s="112" t="str">
        <f>IFERROR(VLOOKUP(A326,種目!$C$30:$D$55,2,FALSE),"0")</f>
        <v>0</v>
      </c>
      <c r="S326" s="112">
        <f>入力シート③!L21</f>
        <v>0</v>
      </c>
      <c r="T326" s="114">
        <v>0</v>
      </c>
      <c r="U326" s="114">
        <v>2</v>
      </c>
      <c r="V326" s="112">
        <f>入力シート③!$B$1</f>
        <v>0</v>
      </c>
    </row>
    <row r="327" spans="1:22">
      <c r="A327" s="112">
        <f>入力シート③!K22</f>
        <v>0</v>
      </c>
      <c r="B327" s="112" t="str">
        <f t="shared" si="13"/>
        <v>0</v>
      </c>
      <c r="C327" s="112" t="str">
        <f>IFERROR(VLOOKUP(入力シート③!$B$1,所属!$B$2:$C$56,2,FALSE),"0")</f>
        <v>0</v>
      </c>
      <c r="D327" s="219"/>
      <c r="E327" s="219"/>
      <c r="F327" s="112" t="str">
        <f>入力シート③!$G22</f>
        <v/>
      </c>
      <c r="G327" s="112">
        <f>入力シート③!H22</f>
        <v>0</v>
      </c>
      <c r="H327" s="113" t="str">
        <f>IFERROR(VLOOKUP(G327,女子登録②!$P$2:$V$101,4,FALSE),"0")</f>
        <v>0</v>
      </c>
      <c r="I327" s="112">
        <f t="shared" si="17"/>
        <v>0</v>
      </c>
      <c r="J327" s="113" t="str">
        <f>IFERROR(VLOOKUP(I327,女子登録②!$P$2:$V$101,5,FALSE),"0")</f>
        <v>0</v>
      </c>
      <c r="K327" s="113" t="str">
        <f>IFERROR(VLOOKUP(G327,女子登録②!$P$2:$V$101,7,FALSE),"0")</f>
        <v>0</v>
      </c>
      <c r="L327" s="112">
        <v>2</v>
      </c>
      <c r="M327" s="112" t="str">
        <f>IFERROR(VLOOKUP(G327,女子登録②!$P$2:$V$101,3,FALSE),"0")</f>
        <v>0</v>
      </c>
      <c r="N327" s="112" t="str">
        <f>IFERROR(VLOOKUP(G327,女子登録②!$P$2:$V$101,6,FALSE),"0")</f>
        <v>0</v>
      </c>
      <c r="O327" s="219"/>
      <c r="P327" s="114" t="s">
        <v>266</v>
      </c>
      <c r="Q327" s="219"/>
      <c r="R327" s="112" t="str">
        <f>IFERROR(VLOOKUP(A327,種目!$C$30:$D$55,2,FALSE),"0")</f>
        <v>0</v>
      </c>
      <c r="S327" s="112">
        <f>入力シート③!L22</f>
        <v>0</v>
      </c>
      <c r="T327" s="114">
        <v>0</v>
      </c>
      <c r="U327" s="114">
        <v>2</v>
      </c>
      <c r="V327" s="112">
        <f>入力シート③!$B$1</f>
        <v>0</v>
      </c>
    </row>
    <row r="328" spans="1:22">
      <c r="A328" s="112">
        <f>入力シート③!K23</f>
        <v>0</v>
      </c>
      <c r="B328" s="112" t="str">
        <f t="shared" si="13"/>
        <v>0</v>
      </c>
      <c r="C328" s="112" t="str">
        <f>IFERROR(VLOOKUP(入力シート③!$B$1,所属!$B$2:$C$56,2,FALSE),"0")</f>
        <v>0</v>
      </c>
      <c r="D328" s="219"/>
      <c r="E328" s="219"/>
      <c r="F328" s="112" t="str">
        <f>入力シート③!$G23</f>
        <v/>
      </c>
      <c r="G328" s="112">
        <f>入力シート③!H23</f>
        <v>0</v>
      </c>
      <c r="H328" s="113" t="str">
        <f>IFERROR(VLOOKUP(G328,女子登録②!$P$2:$V$101,4,FALSE),"0")</f>
        <v>0</v>
      </c>
      <c r="I328" s="112">
        <f t="shared" si="17"/>
        <v>0</v>
      </c>
      <c r="J328" s="113" t="str">
        <f>IFERROR(VLOOKUP(I328,女子登録②!$P$2:$V$101,5,FALSE),"0")</f>
        <v>0</v>
      </c>
      <c r="K328" s="113" t="str">
        <f>IFERROR(VLOOKUP(G328,女子登録②!$P$2:$V$101,7,FALSE),"0")</f>
        <v>0</v>
      </c>
      <c r="L328" s="112">
        <v>2</v>
      </c>
      <c r="M328" s="112" t="str">
        <f>IFERROR(VLOOKUP(G328,女子登録②!$P$2:$V$101,3,FALSE),"0")</f>
        <v>0</v>
      </c>
      <c r="N328" s="112" t="str">
        <f>IFERROR(VLOOKUP(G328,女子登録②!$P$2:$V$101,6,FALSE),"0")</f>
        <v>0</v>
      </c>
      <c r="O328" s="219"/>
      <c r="P328" s="114" t="s">
        <v>266</v>
      </c>
      <c r="Q328" s="219"/>
      <c r="R328" s="112" t="str">
        <f>IFERROR(VLOOKUP(A328,種目!$C$30:$D$55,2,FALSE),"0")</f>
        <v>0</v>
      </c>
      <c r="S328" s="112">
        <f>入力シート③!L23</f>
        <v>0</v>
      </c>
      <c r="T328" s="114">
        <v>0</v>
      </c>
      <c r="U328" s="114">
        <v>2</v>
      </c>
      <c r="V328" s="112">
        <f>入力シート③!$B$1</f>
        <v>0</v>
      </c>
    </row>
    <row r="329" spans="1:22">
      <c r="A329" s="112">
        <f>入力シート③!K24</f>
        <v>0</v>
      </c>
      <c r="B329" s="112" t="str">
        <f t="shared" si="13"/>
        <v>0</v>
      </c>
      <c r="C329" s="112" t="str">
        <f>IFERROR(VLOOKUP(入力シート③!$B$1,所属!$B$2:$C$56,2,FALSE),"0")</f>
        <v>0</v>
      </c>
      <c r="D329" s="219"/>
      <c r="E329" s="219"/>
      <c r="F329" s="112" t="str">
        <f>入力シート③!$G24</f>
        <v/>
      </c>
      <c r="G329" s="112">
        <f>入力シート③!H24</f>
        <v>0</v>
      </c>
      <c r="H329" s="113" t="str">
        <f>IFERROR(VLOOKUP(G329,女子登録②!$P$2:$V$101,4,FALSE),"0")</f>
        <v>0</v>
      </c>
      <c r="I329" s="112">
        <f t="shared" si="17"/>
        <v>0</v>
      </c>
      <c r="J329" s="113" t="str">
        <f>IFERROR(VLOOKUP(I329,女子登録②!$P$2:$V$101,5,FALSE),"0")</f>
        <v>0</v>
      </c>
      <c r="K329" s="113" t="str">
        <f>IFERROR(VLOOKUP(G329,女子登録②!$P$2:$V$101,7,FALSE),"0")</f>
        <v>0</v>
      </c>
      <c r="L329" s="112">
        <v>2</v>
      </c>
      <c r="M329" s="112" t="str">
        <f>IFERROR(VLOOKUP(G329,女子登録②!$P$2:$V$101,3,FALSE),"0")</f>
        <v>0</v>
      </c>
      <c r="N329" s="112" t="str">
        <f>IFERROR(VLOOKUP(G329,女子登録②!$P$2:$V$101,6,FALSE),"0")</f>
        <v>0</v>
      </c>
      <c r="O329" s="219"/>
      <c r="P329" s="114" t="s">
        <v>266</v>
      </c>
      <c r="Q329" s="219"/>
      <c r="R329" s="112" t="str">
        <f>IFERROR(VLOOKUP(A329,種目!$C$30:$D$55,2,FALSE),"0")</f>
        <v>0</v>
      </c>
      <c r="S329" s="112">
        <f>入力シート③!L24</f>
        <v>0</v>
      </c>
      <c r="T329" s="114">
        <v>0</v>
      </c>
      <c r="U329" s="114">
        <v>2</v>
      </c>
      <c r="V329" s="112">
        <f>入力シート③!$B$1</f>
        <v>0</v>
      </c>
    </row>
    <row r="330" spans="1:22">
      <c r="A330" s="112">
        <f>入力シート③!K25</f>
        <v>0</v>
      </c>
      <c r="B330" s="112" t="str">
        <f t="shared" si="13"/>
        <v>0</v>
      </c>
      <c r="C330" s="112" t="str">
        <f>IFERROR(VLOOKUP(入力シート③!$B$1,所属!$B$2:$C$56,2,FALSE),"0")</f>
        <v>0</v>
      </c>
      <c r="D330" s="219"/>
      <c r="E330" s="219"/>
      <c r="F330" s="112" t="str">
        <f>入力シート③!$G25</f>
        <v/>
      </c>
      <c r="G330" s="112">
        <f>入力シート③!H25</f>
        <v>0</v>
      </c>
      <c r="H330" s="113" t="str">
        <f>IFERROR(VLOOKUP(G330,女子登録②!$P$2:$V$101,4,FALSE),"0")</f>
        <v>0</v>
      </c>
      <c r="I330" s="112">
        <f t="shared" si="17"/>
        <v>0</v>
      </c>
      <c r="J330" s="113" t="str">
        <f>IFERROR(VLOOKUP(I330,女子登録②!$P$2:$V$101,5,FALSE),"0")</f>
        <v>0</v>
      </c>
      <c r="K330" s="113" t="str">
        <f>IFERROR(VLOOKUP(G330,女子登録②!$P$2:$V$101,7,FALSE),"0")</f>
        <v>0</v>
      </c>
      <c r="L330" s="112">
        <v>2</v>
      </c>
      <c r="M330" s="112" t="str">
        <f>IFERROR(VLOOKUP(G330,女子登録②!$P$2:$V$101,3,FALSE),"0")</f>
        <v>0</v>
      </c>
      <c r="N330" s="112" t="str">
        <f>IFERROR(VLOOKUP(G330,女子登録②!$P$2:$V$101,6,FALSE),"0")</f>
        <v>0</v>
      </c>
      <c r="O330" s="219"/>
      <c r="P330" s="114" t="s">
        <v>266</v>
      </c>
      <c r="Q330" s="219"/>
      <c r="R330" s="112" t="str">
        <f>IFERROR(VLOOKUP(A330,種目!$C$30:$D$55,2,FALSE),"0")</f>
        <v>0</v>
      </c>
      <c r="S330" s="112">
        <f>入力シート③!L25</f>
        <v>0</v>
      </c>
      <c r="T330" s="114">
        <v>0</v>
      </c>
      <c r="U330" s="114">
        <v>2</v>
      </c>
      <c r="V330" s="112">
        <f>入力シート③!$B$1</f>
        <v>0</v>
      </c>
    </row>
    <row r="331" spans="1:22">
      <c r="A331" s="112">
        <f>入力シート③!K26</f>
        <v>0</v>
      </c>
      <c r="B331" s="112" t="str">
        <f t="shared" si="13"/>
        <v>0</v>
      </c>
      <c r="C331" s="112" t="str">
        <f>IFERROR(VLOOKUP(入力シート③!$B$1,所属!$B$2:$C$56,2,FALSE),"0")</f>
        <v>0</v>
      </c>
      <c r="D331" s="219"/>
      <c r="E331" s="219"/>
      <c r="F331" s="112" t="str">
        <f>入力シート③!$G26</f>
        <v/>
      </c>
      <c r="G331" s="112">
        <f>入力シート③!H26</f>
        <v>0</v>
      </c>
      <c r="H331" s="113" t="str">
        <f>IFERROR(VLOOKUP(G331,女子登録②!$P$2:$V$101,4,FALSE),"0")</f>
        <v>0</v>
      </c>
      <c r="I331" s="112">
        <f t="shared" si="17"/>
        <v>0</v>
      </c>
      <c r="J331" s="113" t="str">
        <f>IFERROR(VLOOKUP(I331,女子登録②!$P$2:$V$101,5,FALSE),"0")</f>
        <v>0</v>
      </c>
      <c r="K331" s="113" t="str">
        <f>IFERROR(VLOOKUP(G331,女子登録②!$P$2:$V$101,7,FALSE),"0")</f>
        <v>0</v>
      </c>
      <c r="L331" s="112">
        <v>2</v>
      </c>
      <c r="M331" s="112" t="str">
        <f>IFERROR(VLOOKUP(G331,女子登録②!$P$2:$V$101,3,FALSE),"0")</f>
        <v>0</v>
      </c>
      <c r="N331" s="112" t="str">
        <f>IFERROR(VLOOKUP(G331,女子登録②!$P$2:$V$101,6,FALSE),"0")</f>
        <v>0</v>
      </c>
      <c r="O331" s="219"/>
      <c r="P331" s="114" t="s">
        <v>266</v>
      </c>
      <c r="Q331" s="219"/>
      <c r="R331" s="112" t="str">
        <f>IFERROR(VLOOKUP(A331,種目!$C$30:$D$55,2,FALSE),"0")</f>
        <v>0</v>
      </c>
      <c r="S331" s="112">
        <f>入力シート③!L26</f>
        <v>0</v>
      </c>
      <c r="T331" s="114">
        <v>0</v>
      </c>
      <c r="U331" s="114">
        <v>2</v>
      </c>
      <c r="V331" s="112">
        <f>入力シート③!$B$1</f>
        <v>0</v>
      </c>
    </row>
    <row r="332" spans="1:22">
      <c r="A332" s="112">
        <f>入力シート③!K27</f>
        <v>0</v>
      </c>
      <c r="B332" s="112" t="str">
        <f t="shared" si="13"/>
        <v>0</v>
      </c>
      <c r="C332" s="112" t="str">
        <f>IFERROR(VLOOKUP(入力シート③!$B$1,所属!$B$2:$C$56,2,FALSE),"0")</f>
        <v>0</v>
      </c>
      <c r="D332" s="219"/>
      <c r="E332" s="219"/>
      <c r="F332" s="112" t="str">
        <f>入力シート③!$G27</f>
        <v/>
      </c>
      <c r="G332" s="112">
        <f>入力シート③!H27</f>
        <v>0</v>
      </c>
      <c r="H332" s="113" t="str">
        <f>IFERROR(VLOOKUP(G332,女子登録②!$P$2:$V$101,4,FALSE),"0")</f>
        <v>0</v>
      </c>
      <c r="I332" s="112">
        <f t="shared" si="17"/>
        <v>0</v>
      </c>
      <c r="J332" s="113" t="str">
        <f>IFERROR(VLOOKUP(I332,女子登録②!$P$2:$V$101,5,FALSE),"0")</f>
        <v>0</v>
      </c>
      <c r="K332" s="113" t="str">
        <f>IFERROR(VLOOKUP(G332,女子登録②!$P$2:$V$101,7,FALSE),"0")</f>
        <v>0</v>
      </c>
      <c r="L332" s="112">
        <v>2</v>
      </c>
      <c r="M332" s="112" t="str">
        <f>IFERROR(VLOOKUP(G332,女子登録②!$P$2:$V$101,3,FALSE),"0")</f>
        <v>0</v>
      </c>
      <c r="N332" s="112" t="str">
        <f>IFERROR(VLOOKUP(G332,女子登録②!$P$2:$V$101,6,FALSE),"0")</f>
        <v>0</v>
      </c>
      <c r="O332" s="219"/>
      <c r="P332" s="114" t="s">
        <v>266</v>
      </c>
      <c r="Q332" s="219"/>
      <c r="R332" s="112" t="str">
        <f>IFERROR(VLOOKUP(A332,種目!$C$30:$D$55,2,FALSE),"0")</f>
        <v>0</v>
      </c>
      <c r="S332" s="112">
        <f>入力シート③!L27</f>
        <v>0</v>
      </c>
      <c r="T332" s="114">
        <v>0</v>
      </c>
      <c r="U332" s="114">
        <v>2</v>
      </c>
      <c r="V332" s="112">
        <f>入力シート③!$B$1</f>
        <v>0</v>
      </c>
    </row>
    <row r="333" spans="1:22">
      <c r="A333" s="112">
        <f>入力シート③!K28</f>
        <v>0</v>
      </c>
      <c r="B333" s="112" t="str">
        <f t="shared" si="13"/>
        <v>0</v>
      </c>
      <c r="C333" s="112" t="str">
        <f>IFERROR(VLOOKUP(入力シート③!$B$1,所属!$B$2:$C$56,2,FALSE),"0")</f>
        <v>0</v>
      </c>
      <c r="D333" s="219"/>
      <c r="E333" s="219"/>
      <c r="F333" s="112" t="str">
        <f>入力シート③!$G28</f>
        <v/>
      </c>
      <c r="G333" s="112">
        <f>入力シート③!H28</f>
        <v>0</v>
      </c>
      <c r="H333" s="113" t="str">
        <f>IFERROR(VLOOKUP(G333,女子登録②!$P$2:$V$101,4,FALSE),"0")</f>
        <v>0</v>
      </c>
      <c r="I333" s="112">
        <f t="shared" si="17"/>
        <v>0</v>
      </c>
      <c r="J333" s="113" t="str">
        <f>IFERROR(VLOOKUP(I333,女子登録②!$P$2:$V$101,5,FALSE),"0")</f>
        <v>0</v>
      </c>
      <c r="K333" s="113" t="str">
        <f>IFERROR(VLOOKUP(G333,女子登録②!$P$2:$V$101,7,FALSE),"0")</f>
        <v>0</v>
      </c>
      <c r="L333" s="112">
        <v>2</v>
      </c>
      <c r="M333" s="112" t="str">
        <f>IFERROR(VLOOKUP(G333,女子登録②!$P$2:$V$101,3,FALSE),"0")</f>
        <v>0</v>
      </c>
      <c r="N333" s="112" t="str">
        <f>IFERROR(VLOOKUP(G333,女子登録②!$P$2:$V$101,6,FALSE),"0")</f>
        <v>0</v>
      </c>
      <c r="O333" s="219"/>
      <c r="P333" s="114" t="s">
        <v>266</v>
      </c>
      <c r="Q333" s="219"/>
      <c r="R333" s="112" t="str">
        <f>IFERROR(VLOOKUP(A333,種目!$C$30:$D$55,2,FALSE),"0")</f>
        <v>0</v>
      </c>
      <c r="S333" s="112">
        <f>入力シート③!L28</f>
        <v>0</v>
      </c>
      <c r="T333" s="114">
        <v>0</v>
      </c>
      <c r="U333" s="114">
        <v>2</v>
      </c>
      <c r="V333" s="112">
        <f>入力シート③!$B$1</f>
        <v>0</v>
      </c>
    </row>
    <row r="334" spans="1:22">
      <c r="A334" s="112">
        <f>入力シート③!K29</f>
        <v>0</v>
      </c>
      <c r="B334" s="112" t="str">
        <f t="shared" si="13"/>
        <v>0</v>
      </c>
      <c r="C334" s="112" t="str">
        <f>IFERROR(VLOOKUP(入力シート③!$B$1,所属!$B$2:$C$56,2,FALSE),"0")</f>
        <v>0</v>
      </c>
      <c r="D334" s="219"/>
      <c r="E334" s="219"/>
      <c r="F334" s="112" t="str">
        <f>入力シート③!$G29</f>
        <v/>
      </c>
      <c r="G334" s="112">
        <f>入力シート③!H29</f>
        <v>0</v>
      </c>
      <c r="H334" s="113" t="str">
        <f>IFERROR(VLOOKUP(G334,女子登録②!$P$2:$V$101,4,FALSE),"0")</f>
        <v>0</v>
      </c>
      <c r="I334" s="112">
        <f t="shared" si="17"/>
        <v>0</v>
      </c>
      <c r="J334" s="113" t="str">
        <f>IFERROR(VLOOKUP(I334,女子登録②!$P$2:$V$101,5,FALSE),"0")</f>
        <v>0</v>
      </c>
      <c r="K334" s="113" t="str">
        <f>IFERROR(VLOOKUP(G334,女子登録②!$P$2:$V$101,7,FALSE),"0")</f>
        <v>0</v>
      </c>
      <c r="L334" s="112">
        <v>2</v>
      </c>
      <c r="M334" s="112" t="str">
        <f>IFERROR(VLOOKUP(G334,女子登録②!$P$2:$V$101,3,FALSE),"0")</f>
        <v>0</v>
      </c>
      <c r="N334" s="112" t="str">
        <f>IFERROR(VLOOKUP(G334,女子登録②!$P$2:$V$101,6,FALSE),"0")</f>
        <v>0</v>
      </c>
      <c r="O334" s="219"/>
      <c r="P334" s="114" t="s">
        <v>266</v>
      </c>
      <c r="Q334" s="219"/>
      <c r="R334" s="112" t="str">
        <f>IFERROR(VLOOKUP(A334,種目!$C$30:$D$55,2,FALSE),"0")</f>
        <v>0</v>
      </c>
      <c r="S334" s="112">
        <f>入力シート③!L29</f>
        <v>0</v>
      </c>
      <c r="T334" s="114">
        <v>0</v>
      </c>
      <c r="U334" s="114">
        <v>2</v>
      </c>
      <c r="V334" s="112">
        <f>入力シート③!$B$1</f>
        <v>0</v>
      </c>
    </row>
    <row r="335" spans="1:22">
      <c r="A335" s="112">
        <f>入力シート③!K30</f>
        <v>0</v>
      </c>
      <c r="B335" s="112" t="str">
        <f t="shared" si="13"/>
        <v>0</v>
      </c>
      <c r="C335" s="112" t="str">
        <f>IFERROR(VLOOKUP(入力シート③!$B$1,所属!$B$2:$C$56,2,FALSE),"0")</f>
        <v>0</v>
      </c>
      <c r="D335" s="219"/>
      <c r="E335" s="219"/>
      <c r="F335" s="112" t="str">
        <f>入力シート③!$G30</f>
        <v/>
      </c>
      <c r="G335" s="112">
        <f>入力シート③!H30</f>
        <v>0</v>
      </c>
      <c r="H335" s="113" t="str">
        <f>IFERROR(VLOOKUP(G335,女子登録②!$P$2:$V$101,4,FALSE),"0")</f>
        <v>0</v>
      </c>
      <c r="I335" s="112">
        <f t="shared" si="17"/>
        <v>0</v>
      </c>
      <c r="J335" s="113" t="str">
        <f>IFERROR(VLOOKUP(I335,女子登録②!$P$2:$V$101,5,FALSE),"0")</f>
        <v>0</v>
      </c>
      <c r="K335" s="113" t="str">
        <f>IFERROR(VLOOKUP(G335,女子登録②!$P$2:$V$101,7,FALSE),"0")</f>
        <v>0</v>
      </c>
      <c r="L335" s="112">
        <v>2</v>
      </c>
      <c r="M335" s="112" t="str">
        <f>IFERROR(VLOOKUP(G335,女子登録②!$P$2:$V$101,3,FALSE),"0")</f>
        <v>0</v>
      </c>
      <c r="N335" s="112" t="str">
        <f>IFERROR(VLOOKUP(G335,女子登録②!$P$2:$V$101,6,FALSE),"0")</f>
        <v>0</v>
      </c>
      <c r="O335" s="219"/>
      <c r="P335" s="114" t="s">
        <v>266</v>
      </c>
      <c r="Q335" s="219"/>
      <c r="R335" s="112" t="str">
        <f>IFERROR(VLOOKUP(A335,種目!$C$30:$D$55,2,FALSE),"0")</f>
        <v>0</v>
      </c>
      <c r="S335" s="112">
        <f>入力シート③!L30</f>
        <v>0</v>
      </c>
      <c r="T335" s="114">
        <v>0</v>
      </c>
      <c r="U335" s="114">
        <v>2</v>
      </c>
      <c r="V335" s="112">
        <f>入力シート③!$B$1</f>
        <v>0</v>
      </c>
    </row>
    <row r="336" spans="1:22">
      <c r="A336" s="112">
        <f>入力シート③!K31</f>
        <v>0</v>
      </c>
      <c r="B336" s="112" t="str">
        <f t="shared" si="13"/>
        <v>0</v>
      </c>
      <c r="C336" s="112" t="str">
        <f>IFERROR(VLOOKUP(入力シート③!$B$1,所属!$B$2:$C$56,2,FALSE),"0")</f>
        <v>0</v>
      </c>
      <c r="D336" s="219"/>
      <c r="E336" s="219"/>
      <c r="F336" s="112" t="str">
        <f>入力シート③!$G31</f>
        <v/>
      </c>
      <c r="G336" s="112">
        <f>入力シート③!H31</f>
        <v>0</v>
      </c>
      <c r="H336" s="113" t="str">
        <f>IFERROR(VLOOKUP(G336,女子登録②!$P$2:$V$101,4,FALSE),"0")</f>
        <v>0</v>
      </c>
      <c r="I336" s="112">
        <f t="shared" si="17"/>
        <v>0</v>
      </c>
      <c r="J336" s="113" t="str">
        <f>IFERROR(VLOOKUP(I336,女子登録②!$P$2:$V$101,5,FALSE),"0")</f>
        <v>0</v>
      </c>
      <c r="K336" s="113" t="str">
        <f>IFERROR(VLOOKUP(G336,女子登録②!$P$2:$V$101,7,FALSE),"0")</f>
        <v>0</v>
      </c>
      <c r="L336" s="112">
        <v>2</v>
      </c>
      <c r="M336" s="112" t="str">
        <f>IFERROR(VLOOKUP(G336,女子登録②!$P$2:$V$101,3,FALSE),"0")</f>
        <v>0</v>
      </c>
      <c r="N336" s="112" t="str">
        <f>IFERROR(VLOOKUP(G336,女子登録②!$P$2:$V$101,6,FALSE),"0")</f>
        <v>0</v>
      </c>
      <c r="O336" s="219"/>
      <c r="P336" s="114" t="s">
        <v>266</v>
      </c>
      <c r="Q336" s="219"/>
      <c r="R336" s="112" t="str">
        <f>IFERROR(VLOOKUP(A336,種目!$C$30:$D$55,2,FALSE),"0")</f>
        <v>0</v>
      </c>
      <c r="S336" s="112">
        <f>入力シート③!L31</f>
        <v>0</v>
      </c>
      <c r="T336" s="114">
        <v>0</v>
      </c>
      <c r="U336" s="114">
        <v>2</v>
      </c>
      <c r="V336" s="112">
        <f>入力シート③!$B$1</f>
        <v>0</v>
      </c>
    </row>
    <row r="337" spans="1:22">
      <c r="A337" s="112">
        <f>入力シート③!K32</f>
        <v>0</v>
      </c>
      <c r="B337" s="112" t="str">
        <f t="shared" si="13"/>
        <v>0</v>
      </c>
      <c r="C337" s="112" t="str">
        <f>IFERROR(VLOOKUP(入力シート③!$B$1,所属!$B$2:$C$56,2,FALSE),"0")</f>
        <v>0</v>
      </c>
      <c r="D337" s="219"/>
      <c r="E337" s="219"/>
      <c r="F337" s="112" t="str">
        <f>入力シート③!$G32</f>
        <v/>
      </c>
      <c r="G337" s="112">
        <f>入力シート③!H32</f>
        <v>0</v>
      </c>
      <c r="H337" s="113" t="str">
        <f>IFERROR(VLOOKUP(G337,女子登録②!$P$2:$V$101,4,FALSE),"0")</f>
        <v>0</v>
      </c>
      <c r="I337" s="112">
        <f t="shared" si="17"/>
        <v>0</v>
      </c>
      <c r="J337" s="113" t="str">
        <f>IFERROR(VLOOKUP(I337,女子登録②!$P$2:$V$101,5,FALSE),"0")</f>
        <v>0</v>
      </c>
      <c r="K337" s="113" t="str">
        <f>IFERROR(VLOOKUP(G337,女子登録②!$P$2:$V$101,7,FALSE),"0")</f>
        <v>0</v>
      </c>
      <c r="L337" s="112">
        <v>2</v>
      </c>
      <c r="M337" s="112" t="str">
        <f>IFERROR(VLOOKUP(G337,女子登録②!$P$2:$V$101,3,FALSE),"0")</f>
        <v>0</v>
      </c>
      <c r="N337" s="112" t="str">
        <f>IFERROR(VLOOKUP(G337,女子登録②!$P$2:$V$101,6,FALSE),"0")</f>
        <v>0</v>
      </c>
      <c r="O337" s="219"/>
      <c r="P337" s="114" t="s">
        <v>266</v>
      </c>
      <c r="Q337" s="219"/>
      <c r="R337" s="112" t="str">
        <f>IFERROR(VLOOKUP(A337,種目!$C$30:$D$55,2,FALSE),"0")</f>
        <v>0</v>
      </c>
      <c r="S337" s="112">
        <f>入力シート③!L32</f>
        <v>0</v>
      </c>
      <c r="T337" s="114">
        <v>0</v>
      </c>
      <c r="U337" s="114">
        <v>2</v>
      </c>
      <c r="V337" s="112">
        <f>入力シート③!$B$1</f>
        <v>0</v>
      </c>
    </row>
    <row r="338" spans="1:22">
      <c r="A338" s="112">
        <f>入力シート③!K33</f>
        <v>0</v>
      </c>
      <c r="B338" s="112" t="str">
        <f t="shared" si="13"/>
        <v>0</v>
      </c>
      <c r="C338" s="112" t="str">
        <f>IFERROR(VLOOKUP(入力シート③!$B$1,所属!$B$2:$C$56,2,FALSE),"0")</f>
        <v>0</v>
      </c>
      <c r="D338" s="219"/>
      <c r="E338" s="219"/>
      <c r="F338" s="112" t="str">
        <f>入力シート③!$G33</f>
        <v/>
      </c>
      <c r="G338" s="112">
        <f>入力シート③!H33</f>
        <v>0</v>
      </c>
      <c r="H338" s="113" t="str">
        <f>IFERROR(VLOOKUP(G338,女子登録②!$P$2:$V$101,4,FALSE),"0")</f>
        <v>0</v>
      </c>
      <c r="I338" s="112">
        <f t="shared" si="17"/>
        <v>0</v>
      </c>
      <c r="J338" s="113" t="str">
        <f>IFERROR(VLOOKUP(I338,女子登録②!$P$2:$V$101,5,FALSE),"0")</f>
        <v>0</v>
      </c>
      <c r="K338" s="113" t="str">
        <f>IFERROR(VLOOKUP(G338,女子登録②!$P$2:$V$101,7,FALSE),"0")</f>
        <v>0</v>
      </c>
      <c r="L338" s="112">
        <v>2</v>
      </c>
      <c r="M338" s="112" t="str">
        <f>IFERROR(VLOOKUP(G338,女子登録②!$P$2:$V$101,3,FALSE),"0")</f>
        <v>0</v>
      </c>
      <c r="N338" s="112" t="str">
        <f>IFERROR(VLOOKUP(G338,女子登録②!$P$2:$V$101,6,FALSE),"0")</f>
        <v>0</v>
      </c>
      <c r="O338" s="219"/>
      <c r="P338" s="114" t="s">
        <v>266</v>
      </c>
      <c r="Q338" s="219"/>
      <c r="R338" s="112" t="str">
        <f>IFERROR(VLOOKUP(A338,種目!$C$30:$D$55,2,FALSE),"0")</f>
        <v>0</v>
      </c>
      <c r="S338" s="112">
        <f>入力シート③!L33</f>
        <v>0</v>
      </c>
      <c r="T338" s="114">
        <v>0</v>
      </c>
      <c r="U338" s="114">
        <v>2</v>
      </c>
      <c r="V338" s="112">
        <f>入力シート③!$B$1</f>
        <v>0</v>
      </c>
    </row>
    <row r="339" spans="1:22">
      <c r="A339" s="112">
        <f>入力シート③!K34</f>
        <v>0</v>
      </c>
      <c r="B339" s="112" t="str">
        <f t="shared" ref="B339:B402" si="18">IFERROR(100000*L339+F339,"0")</f>
        <v>0</v>
      </c>
      <c r="C339" s="112" t="str">
        <f>IFERROR(VLOOKUP(入力シート③!$B$1,所属!$B$2:$C$56,2,FALSE),"0")</f>
        <v>0</v>
      </c>
      <c r="D339" s="219"/>
      <c r="E339" s="219"/>
      <c r="F339" s="112" t="str">
        <f>入力シート③!$G34</f>
        <v/>
      </c>
      <c r="G339" s="112">
        <f>入力シート③!H34</f>
        <v>0</v>
      </c>
      <c r="H339" s="113" t="str">
        <f>IFERROR(VLOOKUP(G339,女子登録②!$P$2:$V$101,4,FALSE),"0")</f>
        <v>0</v>
      </c>
      <c r="I339" s="112">
        <f t="shared" si="17"/>
        <v>0</v>
      </c>
      <c r="J339" s="113" t="str">
        <f>IFERROR(VLOOKUP(I339,女子登録②!$P$2:$V$101,5,FALSE),"0")</f>
        <v>0</v>
      </c>
      <c r="K339" s="113" t="str">
        <f>IFERROR(VLOOKUP(G339,女子登録②!$P$2:$V$101,7,FALSE),"0")</f>
        <v>0</v>
      </c>
      <c r="L339" s="112">
        <v>2</v>
      </c>
      <c r="M339" s="112" t="str">
        <f>IFERROR(VLOOKUP(G339,女子登録②!$P$2:$V$101,3,FALSE),"0")</f>
        <v>0</v>
      </c>
      <c r="N339" s="112" t="str">
        <f>IFERROR(VLOOKUP(G339,女子登録②!$P$2:$V$101,6,FALSE),"0")</f>
        <v>0</v>
      </c>
      <c r="O339" s="219"/>
      <c r="P339" s="114" t="s">
        <v>266</v>
      </c>
      <c r="Q339" s="219"/>
      <c r="R339" s="112" t="str">
        <f>IFERROR(VLOOKUP(A339,種目!$C$30:$D$55,2,FALSE),"0")</f>
        <v>0</v>
      </c>
      <c r="S339" s="112">
        <f>入力シート③!L34</f>
        <v>0</v>
      </c>
      <c r="T339" s="114">
        <v>0</v>
      </c>
      <c r="U339" s="114">
        <v>2</v>
      </c>
      <c r="V339" s="112">
        <f>入力シート③!$B$1</f>
        <v>0</v>
      </c>
    </row>
    <row r="340" spans="1:22">
      <c r="A340" s="112">
        <f>入力シート③!K35</f>
        <v>0</v>
      </c>
      <c r="B340" s="112" t="str">
        <f t="shared" si="18"/>
        <v>0</v>
      </c>
      <c r="C340" s="112" t="str">
        <f>IFERROR(VLOOKUP(入力シート③!$B$1,所属!$B$2:$C$56,2,FALSE),"0")</f>
        <v>0</v>
      </c>
      <c r="D340" s="219"/>
      <c r="E340" s="219"/>
      <c r="F340" s="112" t="str">
        <f>入力シート③!$G35</f>
        <v/>
      </c>
      <c r="G340" s="112">
        <f>入力シート③!H35</f>
        <v>0</v>
      </c>
      <c r="H340" s="113" t="str">
        <f>IFERROR(VLOOKUP(G340,女子登録②!$P$2:$V$101,4,FALSE),"0")</f>
        <v>0</v>
      </c>
      <c r="I340" s="112">
        <f t="shared" si="17"/>
        <v>0</v>
      </c>
      <c r="J340" s="113" t="str">
        <f>IFERROR(VLOOKUP(I340,女子登録②!$P$2:$V$101,5,FALSE),"0")</f>
        <v>0</v>
      </c>
      <c r="K340" s="113" t="str">
        <f>IFERROR(VLOOKUP(G340,女子登録②!$P$2:$V$101,7,FALSE),"0")</f>
        <v>0</v>
      </c>
      <c r="L340" s="112">
        <v>2</v>
      </c>
      <c r="M340" s="112" t="str">
        <f>IFERROR(VLOOKUP(G340,女子登録②!$P$2:$V$101,3,FALSE),"0")</f>
        <v>0</v>
      </c>
      <c r="N340" s="112" t="str">
        <f>IFERROR(VLOOKUP(G340,女子登録②!$P$2:$V$101,6,FALSE),"0")</f>
        <v>0</v>
      </c>
      <c r="O340" s="219"/>
      <c r="P340" s="114" t="s">
        <v>266</v>
      </c>
      <c r="Q340" s="219"/>
      <c r="R340" s="112" t="str">
        <f>IFERROR(VLOOKUP(A340,種目!$C$30:$D$55,2,FALSE),"0")</f>
        <v>0</v>
      </c>
      <c r="S340" s="112">
        <f>入力シート③!L35</f>
        <v>0</v>
      </c>
      <c r="T340" s="114">
        <v>0</v>
      </c>
      <c r="U340" s="114">
        <v>2</v>
      </c>
      <c r="V340" s="112">
        <f>入力シート③!$B$1</f>
        <v>0</v>
      </c>
    </row>
    <row r="341" spans="1:22">
      <c r="A341" s="112">
        <f>入力シート③!K36</f>
        <v>0</v>
      </c>
      <c r="B341" s="112" t="str">
        <f t="shared" si="18"/>
        <v>0</v>
      </c>
      <c r="C341" s="112" t="str">
        <f>IFERROR(VLOOKUP(入力シート③!$B$1,所属!$B$2:$C$56,2,FALSE),"0")</f>
        <v>0</v>
      </c>
      <c r="D341" s="219"/>
      <c r="E341" s="219"/>
      <c r="F341" s="112" t="str">
        <f>入力シート③!$G36</f>
        <v/>
      </c>
      <c r="G341" s="112">
        <f>入力シート③!H36</f>
        <v>0</v>
      </c>
      <c r="H341" s="113" t="str">
        <f>IFERROR(VLOOKUP(G341,女子登録②!$P$2:$V$101,4,FALSE),"0")</f>
        <v>0</v>
      </c>
      <c r="I341" s="112">
        <f t="shared" si="17"/>
        <v>0</v>
      </c>
      <c r="J341" s="113" t="str">
        <f>IFERROR(VLOOKUP(I341,女子登録②!$P$2:$V$101,5,FALSE),"0")</f>
        <v>0</v>
      </c>
      <c r="K341" s="113" t="str">
        <f>IFERROR(VLOOKUP(G341,女子登録②!$P$2:$V$101,7,FALSE),"0")</f>
        <v>0</v>
      </c>
      <c r="L341" s="112">
        <v>2</v>
      </c>
      <c r="M341" s="112" t="str">
        <f>IFERROR(VLOOKUP(G341,女子登録②!$P$2:$V$101,3,FALSE),"0")</f>
        <v>0</v>
      </c>
      <c r="N341" s="112" t="str">
        <f>IFERROR(VLOOKUP(G341,女子登録②!$P$2:$V$101,6,FALSE),"0")</f>
        <v>0</v>
      </c>
      <c r="O341" s="219"/>
      <c r="P341" s="114" t="s">
        <v>266</v>
      </c>
      <c r="Q341" s="219"/>
      <c r="R341" s="112" t="str">
        <f>IFERROR(VLOOKUP(A341,種目!$C$30:$D$55,2,FALSE),"0")</f>
        <v>0</v>
      </c>
      <c r="S341" s="112">
        <f>入力シート③!L36</f>
        <v>0</v>
      </c>
      <c r="T341" s="114">
        <v>0</v>
      </c>
      <c r="U341" s="114">
        <v>2</v>
      </c>
      <c r="V341" s="112">
        <f>入力シート③!$B$1</f>
        <v>0</v>
      </c>
    </row>
    <row r="342" spans="1:22">
      <c r="A342" s="112">
        <f>入力シート③!K37</f>
        <v>0</v>
      </c>
      <c r="B342" s="112" t="str">
        <f t="shared" si="18"/>
        <v>0</v>
      </c>
      <c r="C342" s="112" t="str">
        <f>IFERROR(VLOOKUP(入力シート③!$B$1,所属!$B$2:$C$56,2,FALSE),"0")</f>
        <v>0</v>
      </c>
      <c r="D342" s="219"/>
      <c r="E342" s="219"/>
      <c r="F342" s="112" t="str">
        <f>入力シート③!$G37</f>
        <v/>
      </c>
      <c r="G342" s="112">
        <f>入力シート③!H37</f>
        <v>0</v>
      </c>
      <c r="H342" s="113" t="str">
        <f>IFERROR(VLOOKUP(G342,女子登録②!$P$2:$V$101,4,FALSE),"0")</f>
        <v>0</v>
      </c>
      <c r="I342" s="112">
        <f t="shared" si="17"/>
        <v>0</v>
      </c>
      <c r="J342" s="113" t="str">
        <f>IFERROR(VLOOKUP(I342,女子登録②!$P$2:$V$101,5,FALSE),"0")</f>
        <v>0</v>
      </c>
      <c r="K342" s="113" t="str">
        <f>IFERROR(VLOOKUP(G342,女子登録②!$P$2:$V$101,7,FALSE),"0")</f>
        <v>0</v>
      </c>
      <c r="L342" s="112">
        <v>2</v>
      </c>
      <c r="M342" s="112" t="str">
        <f>IFERROR(VLOOKUP(G342,女子登録②!$P$2:$V$101,3,FALSE),"0")</f>
        <v>0</v>
      </c>
      <c r="N342" s="112" t="str">
        <f>IFERROR(VLOOKUP(G342,女子登録②!$P$2:$V$101,6,FALSE),"0")</f>
        <v>0</v>
      </c>
      <c r="O342" s="219"/>
      <c r="P342" s="114" t="s">
        <v>266</v>
      </c>
      <c r="Q342" s="219"/>
      <c r="R342" s="112" t="str">
        <f>IFERROR(VLOOKUP(A342,種目!$C$30:$D$55,2,FALSE),"0")</f>
        <v>0</v>
      </c>
      <c r="S342" s="112">
        <f>入力シート③!L37</f>
        <v>0</v>
      </c>
      <c r="T342" s="114">
        <v>0</v>
      </c>
      <c r="U342" s="114">
        <v>2</v>
      </c>
      <c r="V342" s="112">
        <f>入力シート③!$B$1</f>
        <v>0</v>
      </c>
    </row>
    <row r="343" spans="1:22">
      <c r="A343" s="112">
        <f>入力シート③!K38</f>
        <v>0</v>
      </c>
      <c r="B343" s="112" t="str">
        <f t="shared" si="18"/>
        <v>0</v>
      </c>
      <c r="C343" s="112" t="str">
        <f>IFERROR(VLOOKUP(入力シート③!$B$1,所属!$B$2:$C$56,2,FALSE),"0")</f>
        <v>0</v>
      </c>
      <c r="D343" s="219"/>
      <c r="E343" s="219"/>
      <c r="F343" s="112" t="str">
        <f>入力シート③!$G38</f>
        <v/>
      </c>
      <c r="G343" s="112">
        <f>入力シート③!H38</f>
        <v>0</v>
      </c>
      <c r="H343" s="113" t="str">
        <f>IFERROR(VLOOKUP(G343,女子登録②!$P$2:$V$101,4,FALSE),"0")</f>
        <v>0</v>
      </c>
      <c r="I343" s="112">
        <f t="shared" si="17"/>
        <v>0</v>
      </c>
      <c r="J343" s="113" t="str">
        <f>IFERROR(VLOOKUP(I343,女子登録②!$P$2:$V$101,5,FALSE),"0")</f>
        <v>0</v>
      </c>
      <c r="K343" s="113" t="str">
        <f>IFERROR(VLOOKUP(G343,女子登録②!$P$2:$V$101,7,FALSE),"0")</f>
        <v>0</v>
      </c>
      <c r="L343" s="112">
        <v>2</v>
      </c>
      <c r="M343" s="112" t="str">
        <f>IFERROR(VLOOKUP(G343,女子登録②!$P$2:$V$101,3,FALSE),"0")</f>
        <v>0</v>
      </c>
      <c r="N343" s="112" t="str">
        <f>IFERROR(VLOOKUP(G343,女子登録②!$P$2:$V$101,6,FALSE),"0")</f>
        <v>0</v>
      </c>
      <c r="O343" s="219"/>
      <c r="P343" s="114" t="s">
        <v>266</v>
      </c>
      <c r="Q343" s="219"/>
      <c r="R343" s="112" t="str">
        <f>IFERROR(VLOOKUP(A343,種目!$C$30:$D$55,2,FALSE),"0")</f>
        <v>0</v>
      </c>
      <c r="S343" s="112">
        <f>入力シート③!L38</f>
        <v>0</v>
      </c>
      <c r="T343" s="114">
        <v>0</v>
      </c>
      <c r="U343" s="114">
        <v>2</v>
      </c>
      <c r="V343" s="112">
        <f>入力シート③!$B$1</f>
        <v>0</v>
      </c>
    </row>
    <row r="344" spans="1:22">
      <c r="A344" s="112">
        <f>入力シート③!K39</f>
        <v>0</v>
      </c>
      <c r="B344" s="112" t="str">
        <f t="shared" si="18"/>
        <v>0</v>
      </c>
      <c r="C344" s="112" t="str">
        <f>IFERROR(VLOOKUP(入力シート③!$B$1,所属!$B$2:$C$56,2,FALSE),"0")</f>
        <v>0</v>
      </c>
      <c r="D344" s="219"/>
      <c r="E344" s="219"/>
      <c r="F344" s="112" t="str">
        <f>入力シート③!$G39</f>
        <v/>
      </c>
      <c r="G344" s="112">
        <f>入力シート③!H39</f>
        <v>0</v>
      </c>
      <c r="H344" s="113" t="str">
        <f>IFERROR(VLOOKUP(G344,女子登録②!$P$2:$V$101,4,FALSE),"0")</f>
        <v>0</v>
      </c>
      <c r="I344" s="112">
        <f t="shared" si="17"/>
        <v>0</v>
      </c>
      <c r="J344" s="113" t="str">
        <f>IFERROR(VLOOKUP(I344,女子登録②!$P$2:$V$101,5,FALSE),"0")</f>
        <v>0</v>
      </c>
      <c r="K344" s="113" t="str">
        <f>IFERROR(VLOOKUP(G344,女子登録②!$P$2:$V$101,7,FALSE),"0")</f>
        <v>0</v>
      </c>
      <c r="L344" s="112">
        <v>2</v>
      </c>
      <c r="M344" s="112" t="str">
        <f>IFERROR(VLOOKUP(G344,女子登録②!$P$2:$V$101,3,FALSE),"0")</f>
        <v>0</v>
      </c>
      <c r="N344" s="112" t="str">
        <f>IFERROR(VLOOKUP(G344,女子登録②!$P$2:$V$101,6,FALSE),"0")</f>
        <v>0</v>
      </c>
      <c r="O344" s="219"/>
      <c r="P344" s="114" t="s">
        <v>266</v>
      </c>
      <c r="Q344" s="219"/>
      <c r="R344" s="112" t="str">
        <f>IFERROR(VLOOKUP(A344,種目!$C$30:$D$55,2,FALSE),"0")</f>
        <v>0</v>
      </c>
      <c r="S344" s="112">
        <f>入力シート③!L39</f>
        <v>0</v>
      </c>
      <c r="T344" s="114">
        <v>0</v>
      </c>
      <c r="U344" s="114">
        <v>2</v>
      </c>
      <c r="V344" s="112">
        <f>入力シート③!$B$1</f>
        <v>0</v>
      </c>
    </row>
    <row r="345" spans="1:22">
      <c r="A345" s="112">
        <f>入力シート③!K40</f>
        <v>0</v>
      </c>
      <c r="B345" s="112" t="str">
        <f t="shared" si="18"/>
        <v>0</v>
      </c>
      <c r="C345" s="112" t="str">
        <f>IFERROR(VLOOKUP(入力シート③!$B$1,所属!$B$2:$C$56,2,FALSE),"0")</f>
        <v>0</v>
      </c>
      <c r="D345" s="219"/>
      <c r="E345" s="219"/>
      <c r="F345" s="112" t="str">
        <f>入力シート③!$G40</f>
        <v/>
      </c>
      <c r="G345" s="112">
        <f>入力シート③!H40</f>
        <v>0</v>
      </c>
      <c r="H345" s="113" t="str">
        <f>IFERROR(VLOOKUP(G345,女子登録②!$P$2:$V$101,4,FALSE),"0")</f>
        <v>0</v>
      </c>
      <c r="I345" s="112">
        <f t="shared" si="17"/>
        <v>0</v>
      </c>
      <c r="J345" s="113" t="str">
        <f>IFERROR(VLOOKUP(I345,女子登録②!$P$2:$V$101,5,FALSE),"0")</f>
        <v>0</v>
      </c>
      <c r="K345" s="113" t="str">
        <f>IFERROR(VLOOKUP(G345,女子登録②!$P$2:$V$101,7,FALSE),"0")</f>
        <v>0</v>
      </c>
      <c r="L345" s="112">
        <v>2</v>
      </c>
      <c r="M345" s="112" t="str">
        <f>IFERROR(VLOOKUP(G345,女子登録②!$P$2:$V$101,3,FALSE),"0")</f>
        <v>0</v>
      </c>
      <c r="N345" s="112" t="str">
        <f>IFERROR(VLOOKUP(G345,女子登録②!$P$2:$V$101,6,FALSE),"0")</f>
        <v>0</v>
      </c>
      <c r="O345" s="219"/>
      <c r="P345" s="114" t="s">
        <v>266</v>
      </c>
      <c r="Q345" s="219"/>
      <c r="R345" s="112" t="str">
        <f>IFERROR(VLOOKUP(A345,種目!$C$30:$D$55,2,FALSE),"0")</f>
        <v>0</v>
      </c>
      <c r="S345" s="112">
        <f>入力シート③!L40</f>
        <v>0</v>
      </c>
      <c r="T345" s="114">
        <v>0</v>
      </c>
      <c r="U345" s="114">
        <v>2</v>
      </c>
      <c r="V345" s="112">
        <f>入力シート③!$B$1</f>
        <v>0</v>
      </c>
    </row>
    <row r="346" spans="1:22">
      <c r="A346" s="112">
        <f>入力シート③!K41</f>
        <v>0</v>
      </c>
      <c r="B346" s="112" t="str">
        <f t="shared" si="18"/>
        <v>0</v>
      </c>
      <c r="C346" s="112" t="str">
        <f>IFERROR(VLOOKUP(入力シート③!$B$1,所属!$B$2:$C$56,2,FALSE),"0")</f>
        <v>0</v>
      </c>
      <c r="D346" s="219"/>
      <c r="E346" s="219"/>
      <c r="F346" s="112" t="str">
        <f>入力シート③!$G41</f>
        <v/>
      </c>
      <c r="G346" s="112">
        <f>入力シート③!H41</f>
        <v>0</v>
      </c>
      <c r="H346" s="113" t="str">
        <f>IFERROR(VLOOKUP(G346,女子登録②!$P$2:$V$101,4,FALSE),"0")</f>
        <v>0</v>
      </c>
      <c r="I346" s="112">
        <f t="shared" si="17"/>
        <v>0</v>
      </c>
      <c r="J346" s="113" t="str">
        <f>IFERROR(VLOOKUP(I346,女子登録②!$P$2:$V$101,5,FALSE),"0")</f>
        <v>0</v>
      </c>
      <c r="K346" s="113" t="str">
        <f>IFERROR(VLOOKUP(G346,女子登録②!$P$2:$V$101,7,FALSE),"0")</f>
        <v>0</v>
      </c>
      <c r="L346" s="112">
        <v>2</v>
      </c>
      <c r="M346" s="112" t="str">
        <f>IFERROR(VLOOKUP(G346,女子登録②!$P$2:$V$101,3,FALSE),"0")</f>
        <v>0</v>
      </c>
      <c r="N346" s="112" t="str">
        <f>IFERROR(VLOOKUP(G346,女子登録②!$P$2:$V$101,6,FALSE),"0")</f>
        <v>0</v>
      </c>
      <c r="O346" s="219"/>
      <c r="P346" s="114" t="s">
        <v>266</v>
      </c>
      <c r="Q346" s="219"/>
      <c r="R346" s="112" t="str">
        <f>IFERROR(VLOOKUP(A346,種目!$C$30:$D$55,2,FALSE),"0")</f>
        <v>0</v>
      </c>
      <c r="S346" s="112">
        <f>入力シート③!L41</f>
        <v>0</v>
      </c>
      <c r="T346" s="114">
        <v>0</v>
      </c>
      <c r="U346" s="114">
        <v>2</v>
      </c>
      <c r="V346" s="112">
        <f>入力シート③!$B$1</f>
        <v>0</v>
      </c>
    </row>
    <row r="347" spans="1:22">
      <c r="A347" s="112">
        <f>入力シート③!K42</f>
        <v>0</v>
      </c>
      <c r="B347" s="112" t="str">
        <f t="shared" si="18"/>
        <v>0</v>
      </c>
      <c r="C347" s="112" t="str">
        <f>IFERROR(VLOOKUP(入力シート③!$B$1,所属!$B$2:$C$56,2,FALSE),"0")</f>
        <v>0</v>
      </c>
      <c r="D347" s="219"/>
      <c r="E347" s="219"/>
      <c r="F347" s="112" t="str">
        <f>入力シート③!$G42</f>
        <v/>
      </c>
      <c r="G347" s="112">
        <f>入力シート③!H42</f>
        <v>0</v>
      </c>
      <c r="H347" s="113" t="str">
        <f>IFERROR(VLOOKUP(G347,女子登録②!$P$2:$V$101,4,FALSE),"0")</f>
        <v>0</v>
      </c>
      <c r="I347" s="112">
        <f t="shared" si="17"/>
        <v>0</v>
      </c>
      <c r="J347" s="113" t="str">
        <f>IFERROR(VLOOKUP(I347,女子登録②!$P$2:$V$101,5,FALSE),"0")</f>
        <v>0</v>
      </c>
      <c r="K347" s="113" t="str">
        <f>IFERROR(VLOOKUP(G347,女子登録②!$P$2:$V$101,7,FALSE),"0")</f>
        <v>0</v>
      </c>
      <c r="L347" s="112">
        <v>2</v>
      </c>
      <c r="M347" s="112" t="str">
        <f>IFERROR(VLOOKUP(G347,女子登録②!$P$2:$V$101,3,FALSE),"0")</f>
        <v>0</v>
      </c>
      <c r="N347" s="112" t="str">
        <f>IFERROR(VLOOKUP(G347,女子登録②!$P$2:$V$101,6,FALSE),"0")</f>
        <v>0</v>
      </c>
      <c r="O347" s="219"/>
      <c r="P347" s="114" t="s">
        <v>266</v>
      </c>
      <c r="Q347" s="219"/>
      <c r="R347" s="112" t="str">
        <f>IFERROR(VLOOKUP(A347,種目!$C$30:$D$55,2,FALSE),"0")</f>
        <v>0</v>
      </c>
      <c r="S347" s="112">
        <f>入力シート③!L42</f>
        <v>0</v>
      </c>
      <c r="T347" s="114">
        <v>0</v>
      </c>
      <c r="U347" s="114">
        <v>2</v>
      </c>
      <c r="V347" s="112">
        <f>入力シート③!$B$1</f>
        <v>0</v>
      </c>
    </row>
    <row r="348" spans="1:22">
      <c r="A348" s="112">
        <f>入力シート③!K43</f>
        <v>0</v>
      </c>
      <c r="B348" s="112" t="str">
        <f t="shared" si="18"/>
        <v>0</v>
      </c>
      <c r="C348" s="112" t="str">
        <f>IFERROR(VLOOKUP(入力シート③!$B$1,所属!$B$2:$C$56,2,FALSE),"0")</f>
        <v>0</v>
      </c>
      <c r="D348" s="219"/>
      <c r="E348" s="219"/>
      <c r="F348" s="112" t="str">
        <f>入力シート③!$G43</f>
        <v/>
      </c>
      <c r="G348" s="112">
        <f>入力シート③!H43</f>
        <v>0</v>
      </c>
      <c r="H348" s="113" t="str">
        <f>IFERROR(VLOOKUP(G348,女子登録②!$P$2:$V$101,4,FALSE),"0")</f>
        <v>0</v>
      </c>
      <c r="I348" s="112">
        <f t="shared" si="17"/>
        <v>0</v>
      </c>
      <c r="J348" s="113" t="str">
        <f>IFERROR(VLOOKUP(I348,女子登録②!$P$2:$V$101,5,FALSE),"0")</f>
        <v>0</v>
      </c>
      <c r="K348" s="113" t="str">
        <f>IFERROR(VLOOKUP(G348,女子登録②!$P$2:$V$101,7,FALSE),"0")</f>
        <v>0</v>
      </c>
      <c r="L348" s="112">
        <v>2</v>
      </c>
      <c r="M348" s="112" t="str">
        <f>IFERROR(VLOOKUP(G348,女子登録②!$P$2:$V$101,3,FALSE),"0")</f>
        <v>0</v>
      </c>
      <c r="N348" s="112" t="str">
        <f>IFERROR(VLOOKUP(G348,女子登録②!$P$2:$V$101,6,FALSE),"0")</f>
        <v>0</v>
      </c>
      <c r="O348" s="219"/>
      <c r="P348" s="114" t="s">
        <v>266</v>
      </c>
      <c r="Q348" s="219"/>
      <c r="R348" s="112" t="str">
        <f>IFERROR(VLOOKUP(A348,種目!$C$30:$D$55,2,FALSE),"0")</f>
        <v>0</v>
      </c>
      <c r="S348" s="112">
        <f>入力シート③!L43</f>
        <v>0</v>
      </c>
      <c r="T348" s="114">
        <v>0</v>
      </c>
      <c r="U348" s="114">
        <v>2</v>
      </c>
      <c r="V348" s="112">
        <f>入力シート③!$B$1</f>
        <v>0</v>
      </c>
    </row>
    <row r="349" spans="1:22">
      <c r="A349" s="112">
        <f>入力シート③!K44</f>
        <v>0</v>
      </c>
      <c r="B349" s="112" t="str">
        <f t="shared" si="18"/>
        <v>0</v>
      </c>
      <c r="C349" s="112" t="str">
        <f>IFERROR(VLOOKUP(入力シート③!$B$1,所属!$B$2:$C$56,2,FALSE),"0")</f>
        <v>0</v>
      </c>
      <c r="D349" s="219"/>
      <c r="E349" s="219"/>
      <c r="F349" s="112" t="str">
        <f>入力シート③!$G44</f>
        <v/>
      </c>
      <c r="G349" s="112">
        <f>入力シート③!H44</f>
        <v>0</v>
      </c>
      <c r="H349" s="113" t="str">
        <f>IFERROR(VLOOKUP(G349,女子登録②!$P$2:$V$101,4,FALSE),"0")</f>
        <v>0</v>
      </c>
      <c r="I349" s="112">
        <f t="shared" si="17"/>
        <v>0</v>
      </c>
      <c r="J349" s="113" t="str">
        <f>IFERROR(VLOOKUP(I349,女子登録②!$P$2:$V$101,5,FALSE),"0")</f>
        <v>0</v>
      </c>
      <c r="K349" s="113" t="str">
        <f>IFERROR(VLOOKUP(G349,女子登録②!$P$2:$V$101,7,FALSE),"0")</f>
        <v>0</v>
      </c>
      <c r="L349" s="112">
        <v>2</v>
      </c>
      <c r="M349" s="112" t="str">
        <f>IFERROR(VLOOKUP(G349,女子登録②!$P$2:$V$101,3,FALSE),"0")</f>
        <v>0</v>
      </c>
      <c r="N349" s="112" t="str">
        <f>IFERROR(VLOOKUP(G349,女子登録②!$P$2:$V$101,6,FALSE),"0")</f>
        <v>0</v>
      </c>
      <c r="O349" s="219"/>
      <c r="P349" s="114" t="s">
        <v>266</v>
      </c>
      <c r="Q349" s="219"/>
      <c r="R349" s="112" t="str">
        <f>IFERROR(VLOOKUP(A349,種目!$C$30:$D$55,2,FALSE),"0")</f>
        <v>0</v>
      </c>
      <c r="S349" s="112">
        <f>入力シート③!L44</f>
        <v>0</v>
      </c>
      <c r="T349" s="114">
        <v>0</v>
      </c>
      <c r="U349" s="114">
        <v>2</v>
      </c>
      <c r="V349" s="112">
        <f>入力シート③!$B$1</f>
        <v>0</v>
      </c>
    </row>
    <row r="350" spans="1:22">
      <c r="A350" s="112">
        <f>入力シート③!K45</f>
        <v>0</v>
      </c>
      <c r="B350" s="112" t="str">
        <f t="shared" si="18"/>
        <v>0</v>
      </c>
      <c r="C350" s="112" t="str">
        <f>IFERROR(VLOOKUP(入力シート③!$B$1,所属!$B$2:$C$56,2,FALSE),"0")</f>
        <v>0</v>
      </c>
      <c r="D350" s="219"/>
      <c r="E350" s="219"/>
      <c r="F350" s="112" t="str">
        <f>入力シート③!$G45</f>
        <v/>
      </c>
      <c r="G350" s="112">
        <f>入力シート③!H45</f>
        <v>0</v>
      </c>
      <c r="H350" s="113" t="str">
        <f>IFERROR(VLOOKUP(G350,女子登録②!$P$2:$V$101,4,FALSE),"0")</f>
        <v>0</v>
      </c>
      <c r="I350" s="112">
        <f t="shared" si="17"/>
        <v>0</v>
      </c>
      <c r="J350" s="113" t="str">
        <f>IFERROR(VLOOKUP(I350,女子登録②!$P$2:$V$101,5,FALSE),"0")</f>
        <v>0</v>
      </c>
      <c r="K350" s="113" t="str">
        <f>IFERROR(VLOOKUP(G350,女子登録②!$P$2:$V$101,7,FALSE),"0")</f>
        <v>0</v>
      </c>
      <c r="L350" s="112">
        <v>2</v>
      </c>
      <c r="M350" s="112" t="str">
        <f>IFERROR(VLOOKUP(G350,女子登録②!$P$2:$V$101,3,FALSE),"0")</f>
        <v>0</v>
      </c>
      <c r="N350" s="112" t="str">
        <f>IFERROR(VLOOKUP(G350,女子登録②!$P$2:$V$101,6,FALSE),"0")</f>
        <v>0</v>
      </c>
      <c r="O350" s="219"/>
      <c r="P350" s="114" t="s">
        <v>266</v>
      </c>
      <c r="Q350" s="219"/>
      <c r="R350" s="112" t="str">
        <f>IFERROR(VLOOKUP(A350,種目!$C$30:$D$55,2,FALSE),"0")</f>
        <v>0</v>
      </c>
      <c r="S350" s="112">
        <f>入力シート③!L45</f>
        <v>0</v>
      </c>
      <c r="T350" s="114">
        <v>0</v>
      </c>
      <c r="U350" s="114">
        <v>2</v>
      </c>
      <c r="V350" s="112">
        <f>入力シート③!$B$1</f>
        <v>0</v>
      </c>
    </row>
    <row r="351" spans="1:22">
      <c r="A351" s="112">
        <f>入力シート③!K46</f>
        <v>0</v>
      </c>
      <c r="B351" s="112" t="str">
        <f t="shared" si="18"/>
        <v>0</v>
      </c>
      <c r="C351" s="112" t="str">
        <f>IFERROR(VLOOKUP(入力シート③!$B$1,所属!$B$2:$C$56,2,FALSE),"0")</f>
        <v>0</v>
      </c>
      <c r="D351" s="219"/>
      <c r="E351" s="219"/>
      <c r="F351" s="112" t="str">
        <f>入力シート③!$G46</f>
        <v/>
      </c>
      <c r="G351" s="112">
        <f>入力シート③!H46</f>
        <v>0</v>
      </c>
      <c r="H351" s="113" t="str">
        <f>IFERROR(VLOOKUP(G351,女子登録②!$P$2:$V$101,4,FALSE),"0")</f>
        <v>0</v>
      </c>
      <c r="I351" s="112">
        <f t="shared" si="17"/>
        <v>0</v>
      </c>
      <c r="J351" s="113" t="str">
        <f>IFERROR(VLOOKUP(I351,女子登録②!$P$2:$V$101,5,FALSE),"0")</f>
        <v>0</v>
      </c>
      <c r="K351" s="113" t="str">
        <f>IFERROR(VLOOKUP(G351,女子登録②!$P$2:$V$101,7,FALSE),"0")</f>
        <v>0</v>
      </c>
      <c r="L351" s="112">
        <v>2</v>
      </c>
      <c r="M351" s="112" t="str">
        <f>IFERROR(VLOOKUP(G351,女子登録②!$P$2:$V$101,3,FALSE),"0")</f>
        <v>0</v>
      </c>
      <c r="N351" s="112" t="str">
        <f>IFERROR(VLOOKUP(G351,女子登録②!$P$2:$V$101,6,FALSE),"0")</f>
        <v>0</v>
      </c>
      <c r="O351" s="219"/>
      <c r="P351" s="114" t="s">
        <v>266</v>
      </c>
      <c r="Q351" s="219"/>
      <c r="R351" s="112" t="str">
        <f>IFERROR(VLOOKUP(A351,種目!$C$30:$D$55,2,FALSE),"0")</f>
        <v>0</v>
      </c>
      <c r="S351" s="112">
        <f>入力シート③!L46</f>
        <v>0</v>
      </c>
      <c r="T351" s="114">
        <v>0</v>
      </c>
      <c r="U351" s="114">
        <v>2</v>
      </c>
      <c r="V351" s="112">
        <f>入力シート③!$B$1</f>
        <v>0</v>
      </c>
    </row>
    <row r="352" spans="1:22">
      <c r="A352" s="112">
        <f>入力シート③!K47</f>
        <v>0</v>
      </c>
      <c r="B352" s="112" t="str">
        <f t="shared" si="18"/>
        <v>0</v>
      </c>
      <c r="C352" s="112" t="str">
        <f>IFERROR(VLOOKUP(入力シート③!$B$1,所属!$B$2:$C$56,2,FALSE),"0")</f>
        <v>0</v>
      </c>
      <c r="D352" s="219"/>
      <c r="E352" s="219"/>
      <c r="F352" s="112" t="str">
        <f>入力シート③!$G47</f>
        <v/>
      </c>
      <c r="G352" s="112">
        <f>入力シート③!H47</f>
        <v>0</v>
      </c>
      <c r="H352" s="113" t="str">
        <f>IFERROR(VLOOKUP(G352,女子登録②!$P$2:$V$101,4,FALSE),"0")</f>
        <v>0</v>
      </c>
      <c r="I352" s="112">
        <f t="shared" si="17"/>
        <v>0</v>
      </c>
      <c r="J352" s="113" t="str">
        <f>IFERROR(VLOOKUP(I352,女子登録②!$P$2:$V$101,5,FALSE),"0")</f>
        <v>0</v>
      </c>
      <c r="K352" s="113" t="str">
        <f>IFERROR(VLOOKUP(G352,女子登録②!$P$2:$V$101,7,FALSE),"0")</f>
        <v>0</v>
      </c>
      <c r="L352" s="112">
        <v>2</v>
      </c>
      <c r="M352" s="112" t="str">
        <f>IFERROR(VLOOKUP(G352,女子登録②!$P$2:$V$101,3,FALSE),"0")</f>
        <v>0</v>
      </c>
      <c r="N352" s="112" t="str">
        <f>IFERROR(VLOOKUP(G352,女子登録②!$P$2:$V$101,6,FALSE),"0")</f>
        <v>0</v>
      </c>
      <c r="O352" s="219"/>
      <c r="P352" s="114" t="s">
        <v>266</v>
      </c>
      <c r="Q352" s="219"/>
      <c r="R352" s="112" t="str">
        <f>IFERROR(VLOOKUP(A352,種目!$C$30:$D$55,2,FALSE),"0")</f>
        <v>0</v>
      </c>
      <c r="S352" s="112">
        <f>入力シート③!L47</f>
        <v>0</v>
      </c>
      <c r="T352" s="114">
        <v>0</v>
      </c>
      <c r="U352" s="114">
        <v>2</v>
      </c>
      <c r="V352" s="112">
        <f>入力シート③!$B$1</f>
        <v>0</v>
      </c>
    </row>
    <row r="353" spans="1:22">
      <c r="A353" s="112">
        <f>入力シート③!K48</f>
        <v>0</v>
      </c>
      <c r="B353" s="112" t="str">
        <f t="shared" si="18"/>
        <v>0</v>
      </c>
      <c r="C353" s="112" t="str">
        <f>IFERROR(VLOOKUP(入力シート③!$B$1,所属!$B$2:$C$56,2,FALSE),"0")</f>
        <v>0</v>
      </c>
      <c r="D353" s="219"/>
      <c r="E353" s="219"/>
      <c r="F353" s="112" t="str">
        <f>入力シート③!$G48</f>
        <v/>
      </c>
      <c r="G353" s="112">
        <f>入力シート③!H48</f>
        <v>0</v>
      </c>
      <c r="H353" s="113" t="str">
        <f>IFERROR(VLOOKUP(G353,女子登録②!$P$2:$V$101,4,FALSE),"0")</f>
        <v>0</v>
      </c>
      <c r="I353" s="112">
        <f t="shared" si="17"/>
        <v>0</v>
      </c>
      <c r="J353" s="113" t="str">
        <f>IFERROR(VLOOKUP(I353,女子登録②!$P$2:$V$101,5,FALSE),"0")</f>
        <v>0</v>
      </c>
      <c r="K353" s="113" t="str">
        <f>IFERROR(VLOOKUP(G353,女子登録②!$P$2:$V$101,7,FALSE),"0")</f>
        <v>0</v>
      </c>
      <c r="L353" s="112">
        <v>2</v>
      </c>
      <c r="M353" s="112" t="str">
        <f>IFERROR(VLOOKUP(G353,女子登録②!$P$2:$V$101,3,FALSE),"0")</f>
        <v>0</v>
      </c>
      <c r="N353" s="112" t="str">
        <f>IFERROR(VLOOKUP(G353,女子登録②!$P$2:$V$101,6,FALSE),"0")</f>
        <v>0</v>
      </c>
      <c r="O353" s="219"/>
      <c r="P353" s="114" t="s">
        <v>266</v>
      </c>
      <c r="Q353" s="219"/>
      <c r="R353" s="112" t="str">
        <f>IFERROR(VLOOKUP(A353,種目!$C$30:$D$55,2,FALSE),"0")</f>
        <v>0</v>
      </c>
      <c r="S353" s="112">
        <f>入力シート③!L48</f>
        <v>0</v>
      </c>
      <c r="T353" s="114">
        <v>0</v>
      </c>
      <c r="U353" s="114">
        <v>2</v>
      </c>
      <c r="V353" s="112">
        <f>入力シート③!$B$1</f>
        <v>0</v>
      </c>
    </row>
    <row r="354" spans="1:22">
      <c r="A354" s="112">
        <f>入力シート③!K49</f>
        <v>0</v>
      </c>
      <c r="B354" s="112" t="str">
        <f t="shared" si="18"/>
        <v>0</v>
      </c>
      <c r="C354" s="112" t="str">
        <f>IFERROR(VLOOKUP(入力シート③!$B$1,所属!$B$2:$C$56,2,FALSE),"0")</f>
        <v>0</v>
      </c>
      <c r="D354" s="219"/>
      <c r="E354" s="219"/>
      <c r="F354" s="112" t="str">
        <f>入力シート③!$G49</f>
        <v/>
      </c>
      <c r="G354" s="112">
        <f>入力シート③!H49</f>
        <v>0</v>
      </c>
      <c r="H354" s="113" t="str">
        <f>IFERROR(VLOOKUP(G354,女子登録②!$P$2:$V$101,4,FALSE),"0")</f>
        <v>0</v>
      </c>
      <c r="I354" s="112">
        <f t="shared" si="17"/>
        <v>0</v>
      </c>
      <c r="J354" s="113" t="str">
        <f>IFERROR(VLOOKUP(I354,女子登録②!$P$2:$V$101,5,FALSE),"0")</f>
        <v>0</v>
      </c>
      <c r="K354" s="113" t="str">
        <f>IFERROR(VLOOKUP(G354,女子登録②!$P$2:$V$101,7,FALSE),"0")</f>
        <v>0</v>
      </c>
      <c r="L354" s="112">
        <v>2</v>
      </c>
      <c r="M354" s="112" t="str">
        <f>IFERROR(VLOOKUP(G354,女子登録②!$P$2:$V$101,3,FALSE),"0")</f>
        <v>0</v>
      </c>
      <c r="N354" s="112" t="str">
        <f>IFERROR(VLOOKUP(G354,女子登録②!$P$2:$V$101,6,FALSE),"0")</f>
        <v>0</v>
      </c>
      <c r="O354" s="219"/>
      <c r="P354" s="114" t="s">
        <v>266</v>
      </c>
      <c r="Q354" s="219"/>
      <c r="R354" s="112" t="str">
        <f>IFERROR(VLOOKUP(A354,種目!$C$30:$D$55,2,FALSE),"0")</f>
        <v>0</v>
      </c>
      <c r="S354" s="112">
        <f>入力シート③!L49</f>
        <v>0</v>
      </c>
      <c r="T354" s="114">
        <v>0</v>
      </c>
      <c r="U354" s="114">
        <v>2</v>
      </c>
      <c r="V354" s="112">
        <f>入力シート③!$B$1</f>
        <v>0</v>
      </c>
    </row>
    <row r="355" spans="1:22">
      <c r="A355" s="112">
        <f>入力シート③!K50</f>
        <v>0</v>
      </c>
      <c r="B355" s="112" t="str">
        <f t="shared" si="18"/>
        <v>0</v>
      </c>
      <c r="C355" s="112" t="str">
        <f>IFERROR(VLOOKUP(入力シート③!$B$1,所属!$B$2:$C$56,2,FALSE),"0")</f>
        <v>0</v>
      </c>
      <c r="D355" s="219"/>
      <c r="E355" s="219"/>
      <c r="F355" s="112" t="str">
        <f>入力シート③!$G50</f>
        <v/>
      </c>
      <c r="G355" s="112">
        <f>入力シート③!H50</f>
        <v>0</v>
      </c>
      <c r="H355" s="113" t="str">
        <f>IFERROR(VLOOKUP(G355,女子登録②!$P$2:$V$101,4,FALSE),"0")</f>
        <v>0</v>
      </c>
      <c r="I355" s="112">
        <f t="shared" si="17"/>
        <v>0</v>
      </c>
      <c r="J355" s="113" t="str">
        <f>IFERROR(VLOOKUP(I355,女子登録②!$P$2:$V$101,5,FALSE),"0")</f>
        <v>0</v>
      </c>
      <c r="K355" s="113" t="str">
        <f>IFERROR(VLOOKUP(G355,女子登録②!$P$2:$V$101,7,FALSE),"0")</f>
        <v>0</v>
      </c>
      <c r="L355" s="112">
        <v>2</v>
      </c>
      <c r="M355" s="112" t="str">
        <f>IFERROR(VLOOKUP(G355,女子登録②!$P$2:$V$101,3,FALSE),"0")</f>
        <v>0</v>
      </c>
      <c r="N355" s="112" t="str">
        <f>IFERROR(VLOOKUP(G355,女子登録②!$P$2:$V$101,6,FALSE),"0")</f>
        <v>0</v>
      </c>
      <c r="O355" s="219"/>
      <c r="P355" s="114" t="s">
        <v>266</v>
      </c>
      <c r="Q355" s="219"/>
      <c r="R355" s="112" t="str">
        <f>IFERROR(VLOOKUP(A355,種目!$C$30:$D$55,2,FALSE),"0")</f>
        <v>0</v>
      </c>
      <c r="S355" s="112">
        <f>入力シート③!L50</f>
        <v>0</v>
      </c>
      <c r="T355" s="114">
        <v>0</v>
      </c>
      <c r="U355" s="114">
        <v>2</v>
      </c>
      <c r="V355" s="112">
        <f>入力シート③!$B$1</f>
        <v>0</v>
      </c>
    </row>
    <row r="356" spans="1:22">
      <c r="A356" s="112">
        <f>入力シート③!K51</f>
        <v>0</v>
      </c>
      <c r="B356" s="112" t="str">
        <f t="shared" si="18"/>
        <v>0</v>
      </c>
      <c r="C356" s="112" t="str">
        <f>IFERROR(VLOOKUP(入力シート③!$B$1,所属!$B$2:$C$56,2,FALSE),"0")</f>
        <v>0</v>
      </c>
      <c r="D356" s="219"/>
      <c r="E356" s="219"/>
      <c r="F356" s="112" t="str">
        <f>入力シート③!$G51</f>
        <v/>
      </c>
      <c r="G356" s="112">
        <f>入力シート③!H51</f>
        <v>0</v>
      </c>
      <c r="H356" s="113" t="str">
        <f>IFERROR(VLOOKUP(G356,女子登録②!$P$2:$V$101,4,FALSE),"0")</f>
        <v>0</v>
      </c>
      <c r="I356" s="112">
        <f t="shared" si="17"/>
        <v>0</v>
      </c>
      <c r="J356" s="113" t="str">
        <f>IFERROR(VLOOKUP(I356,女子登録②!$P$2:$V$101,5,FALSE),"0")</f>
        <v>0</v>
      </c>
      <c r="K356" s="113" t="str">
        <f>IFERROR(VLOOKUP(G356,女子登録②!$P$2:$V$101,7,FALSE),"0")</f>
        <v>0</v>
      </c>
      <c r="L356" s="112">
        <v>2</v>
      </c>
      <c r="M356" s="112" t="str">
        <f>IFERROR(VLOOKUP(G356,女子登録②!$P$2:$V$101,3,FALSE),"0")</f>
        <v>0</v>
      </c>
      <c r="N356" s="112" t="str">
        <f>IFERROR(VLOOKUP(G356,女子登録②!$P$2:$V$101,6,FALSE),"0")</f>
        <v>0</v>
      </c>
      <c r="O356" s="219"/>
      <c r="P356" s="114" t="s">
        <v>266</v>
      </c>
      <c r="Q356" s="219"/>
      <c r="R356" s="112" t="str">
        <f>IFERROR(VLOOKUP(A356,種目!$C$30:$D$55,2,FALSE),"0")</f>
        <v>0</v>
      </c>
      <c r="S356" s="112">
        <f>入力シート③!L51</f>
        <v>0</v>
      </c>
      <c r="T356" s="114">
        <v>0</v>
      </c>
      <c r="U356" s="114">
        <v>2</v>
      </c>
      <c r="V356" s="112">
        <f>入力シート③!$B$1</f>
        <v>0</v>
      </c>
    </row>
    <row r="357" spans="1:22">
      <c r="A357" s="112">
        <f>入力シート③!K52</f>
        <v>0</v>
      </c>
      <c r="B357" s="112" t="str">
        <f t="shared" si="18"/>
        <v>0</v>
      </c>
      <c r="C357" s="112" t="str">
        <f>IFERROR(VLOOKUP(入力シート③!$B$1,所属!$B$2:$C$56,2,FALSE),"0")</f>
        <v>0</v>
      </c>
      <c r="D357" s="219"/>
      <c r="E357" s="219"/>
      <c r="F357" s="112" t="str">
        <f>入力シート③!$G52</f>
        <v/>
      </c>
      <c r="G357" s="112">
        <f>入力シート③!H52</f>
        <v>0</v>
      </c>
      <c r="H357" s="113" t="str">
        <f>IFERROR(VLOOKUP(G357,女子登録②!$P$2:$V$101,4,FALSE),"0")</f>
        <v>0</v>
      </c>
      <c r="I357" s="112">
        <f t="shared" si="17"/>
        <v>0</v>
      </c>
      <c r="J357" s="113" t="str">
        <f>IFERROR(VLOOKUP(I357,女子登録②!$P$2:$V$101,5,FALSE),"0")</f>
        <v>0</v>
      </c>
      <c r="K357" s="113" t="str">
        <f>IFERROR(VLOOKUP(G357,女子登録②!$P$2:$V$101,7,FALSE),"0")</f>
        <v>0</v>
      </c>
      <c r="L357" s="112">
        <v>2</v>
      </c>
      <c r="M357" s="112" t="str">
        <f>IFERROR(VLOOKUP(G357,女子登録②!$P$2:$V$101,3,FALSE),"0")</f>
        <v>0</v>
      </c>
      <c r="N357" s="112" t="str">
        <f>IFERROR(VLOOKUP(G357,女子登録②!$P$2:$V$101,6,FALSE),"0")</f>
        <v>0</v>
      </c>
      <c r="O357" s="219"/>
      <c r="P357" s="114" t="s">
        <v>266</v>
      </c>
      <c r="Q357" s="219"/>
      <c r="R357" s="112" t="str">
        <f>IFERROR(VLOOKUP(A357,種目!$C$30:$D$55,2,FALSE),"0")</f>
        <v>0</v>
      </c>
      <c r="S357" s="112">
        <f>入力シート③!L52</f>
        <v>0</v>
      </c>
      <c r="T357" s="114">
        <v>0</v>
      </c>
      <c r="U357" s="114">
        <v>2</v>
      </c>
      <c r="V357" s="112">
        <f>入力シート③!$B$1</f>
        <v>0</v>
      </c>
    </row>
    <row r="358" spans="1:22">
      <c r="A358" s="112">
        <f>入力シート③!K53</f>
        <v>0</v>
      </c>
      <c r="B358" s="112" t="str">
        <f t="shared" si="18"/>
        <v>0</v>
      </c>
      <c r="C358" s="112" t="str">
        <f>IFERROR(VLOOKUP(入力シート③!$B$1,所属!$B$2:$C$56,2,FALSE),"0")</f>
        <v>0</v>
      </c>
      <c r="D358" s="219"/>
      <c r="E358" s="219"/>
      <c r="F358" s="112" t="str">
        <f>入力シート③!$G53</f>
        <v/>
      </c>
      <c r="G358" s="112">
        <f>入力シート③!H53</f>
        <v>0</v>
      </c>
      <c r="H358" s="113" t="str">
        <f>IFERROR(VLOOKUP(G358,女子登録②!$P$2:$V$101,4,FALSE),"0")</f>
        <v>0</v>
      </c>
      <c r="I358" s="112">
        <f t="shared" si="17"/>
        <v>0</v>
      </c>
      <c r="J358" s="113" t="str">
        <f>IFERROR(VLOOKUP(I358,女子登録②!$P$2:$V$101,5,FALSE),"0")</f>
        <v>0</v>
      </c>
      <c r="K358" s="113" t="str">
        <f>IFERROR(VLOOKUP(G358,女子登録②!$P$2:$V$101,7,FALSE),"0")</f>
        <v>0</v>
      </c>
      <c r="L358" s="112">
        <v>2</v>
      </c>
      <c r="M358" s="112" t="str">
        <f>IFERROR(VLOOKUP(G358,女子登録②!$P$2:$V$101,3,FALSE),"0")</f>
        <v>0</v>
      </c>
      <c r="N358" s="112" t="str">
        <f>IFERROR(VLOOKUP(G358,女子登録②!$P$2:$V$101,6,FALSE),"0")</f>
        <v>0</v>
      </c>
      <c r="O358" s="219"/>
      <c r="P358" s="114" t="s">
        <v>266</v>
      </c>
      <c r="Q358" s="219"/>
      <c r="R358" s="112" t="str">
        <f>IFERROR(VLOOKUP(A358,種目!$C$30:$D$55,2,FALSE),"0")</f>
        <v>0</v>
      </c>
      <c r="S358" s="112">
        <f>入力シート③!L53</f>
        <v>0</v>
      </c>
      <c r="T358" s="114">
        <v>0</v>
      </c>
      <c r="U358" s="114">
        <v>2</v>
      </c>
      <c r="V358" s="112">
        <f>入力シート③!$B$1</f>
        <v>0</v>
      </c>
    </row>
    <row r="359" spans="1:22">
      <c r="A359" s="112">
        <f>入力シート③!K54</f>
        <v>0</v>
      </c>
      <c r="B359" s="112" t="str">
        <f t="shared" si="18"/>
        <v>0</v>
      </c>
      <c r="C359" s="112" t="str">
        <f>IFERROR(VLOOKUP(入力シート③!$B$1,所属!$B$2:$C$56,2,FALSE),"0")</f>
        <v>0</v>
      </c>
      <c r="D359" s="219"/>
      <c r="E359" s="219"/>
      <c r="F359" s="112" t="str">
        <f>入力シート③!$G54</f>
        <v/>
      </c>
      <c r="G359" s="112">
        <f>入力シート③!H54</f>
        <v>0</v>
      </c>
      <c r="H359" s="113" t="str">
        <f>IFERROR(VLOOKUP(G359,女子登録②!$P$2:$V$101,4,FALSE),"0")</f>
        <v>0</v>
      </c>
      <c r="I359" s="112">
        <f t="shared" si="17"/>
        <v>0</v>
      </c>
      <c r="J359" s="113" t="str">
        <f>IFERROR(VLOOKUP(I359,女子登録②!$P$2:$V$101,5,FALSE),"0")</f>
        <v>0</v>
      </c>
      <c r="K359" s="113" t="str">
        <f>IFERROR(VLOOKUP(G359,女子登録②!$P$2:$V$101,7,FALSE),"0")</f>
        <v>0</v>
      </c>
      <c r="L359" s="112">
        <v>2</v>
      </c>
      <c r="M359" s="112" t="str">
        <f>IFERROR(VLOOKUP(G359,女子登録②!$P$2:$V$101,3,FALSE),"0")</f>
        <v>0</v>
      </c>
      <c r="N359" s="112" t="str">
        <f>IFERROR(VLOOKUP(G359,女子登録②!$P$2:$V$101,6,FALSE),"0")</f>
        <v>0</v>
      </c>
      <c r="O359" s="219"/>
      <c r="P359" s="114" t="s">
        <v>266</v>
      </c>
      <c r="Q359" s="219"/>
      <c r="R359" s="112" t="str">
        <f>IFERROR(VLOOKUP(A359,種目!$C$30:$D$55,2,FALSE),"0")</f>
        <v>0</v>
      </c>
      <c r="S359" s="112">
        <f>入力シート③!L54</f>
        <v>0</v>
      </c>
      <c r="T359" s="114">
        <v>0</v>
      </c>
      <c r="U359" s="114">
        <v>2</v>
      </c>
      <c r="V359" s="112">
        <f>入力シート③!$B$1</f>
        <v>0</v>
      </c>
    </row>
    <row r="360" spans="1:22">
      <c r="A360" s="112">
        <f>入力シート③!K55</f>
        <v>0</v>
      </c>
      <c r="B360" s="112" t="str">
        <f t="shared" si="18"/>
        <v>0</v>
      </c>
      <c r="C360" s="112" t="str">
        <f>IFERROR(VLOOKUP(入力シート③!$B$1,所属!$B$2:$C$56,2,FALSE),"0")</f>
        <v>0</v>
      </c>
      <c r="D360" s="219"/>
      <c r="E360" s="219"/>
      <c r="F360" s="112" t="str">
        <f>入力シート③!$G55</f>
        <v/>
      </c>
      <c r="G360" s="112">
        <f>入力シート③!H55</f>
        <v>0</v>
      </c>
      <c r="H360" s="113" t="str">
        <f>IFERROR(VLOOKUP(G360,女子登録②!$P$2:$V$101,4,FALSE),"0")</f>
        <v>0</v>
      </c>
      <c r="I360" s="112">
        <f t="shared" si="17"/>
        <v>0</v>
      </c>
      <c r="J360" s="113" t="str">
        <f>IFERROR(VLOOKUP(I360,女子登録②!$P$2:$V$101,5,FALSE),"0")</f>
        <v>0</v>
      </c>
      <c r="K360" s="113" t="str">
        <f>IFERROR(VLOOKUP(G360,女子登録②!$P$2:$V$101,7,FALSE),"0")</f>
        <v>0</v>
      </c>
      <c r="L360" s="112">
        <v>2</v>
      </c>
      <c r="M360" s="112" t="str">
        <f>IFERROR(VLOOKUP(G360,女子登録②!$P$2:$V$101,3,FALSE),"0")</f>
        <v>0</v>
      </c>
      <c r="N360" s="112" t="str">
        <f>IFERROR(VLOOKUP(G360,女子登録②!$P$2:$V$101,6,FALSE),"0")</f>
        <v>0</v>
      </c>
      <c r="O360" s="219"/>
      <c r="P360" s="114" t="s">
        <v>266</v>
      </c>
      <c r="Q360" s="219"/>
      <c r="R360" s="112" t="str">
        <f>IFERROR(VLOOKUP(A360,種目!$C$30:$D$55,2,FALSE),"0")</f>
        <v>0</v>
      </c>
      <c r="S360" s="112">
        <f>入力シート③!L55</f>
        <v>0</v>
      </c>
      <c r="T360" s="114">
        <v>0</v>
      </c>
      <c r="U360" s="114">
        <v>2</v>
      </c>
      <c r="V360" s="112">
        <f>入力シート③!$B$1</f>
        <v>0</v>
      </c>
    </row>
    <row r="361" spans="1:22">
      <c r="A361" s="112">
        <f>入力シート③!K56</f>
        <v>0</v>
      </c>
      <c r="B361" s="112" t="str">
        <f t="shared" si="18"/>
        <v>0</v>
      </c>
      <c r="C361" s="112" t="str">
        <f>IFERROR(VLOOKUP(入力シート③!$B$1,所属!$B$2:$C$56,2,FALSE),"0")</f>
        <v>0</v>
      </c>
      <c r="D361" s="219"/>
      <c r="E361" s="219"/>
      <c r="F361" s="112" t="str">
        <f>入力シート③!$G56</f>
        <v/>
      </c>
      <c r="G361" s="112">
        <f>入力シート③!H56</f>
        <v>0</v>
      </c>
      <c r="H361" s="113" t="str">
        <f>IFERROR(VLOOKUP(G361,女子登録②!$P$2:$V$101,4,FALSE),"0")</f>
        <v>0</v>
      </c>
      <c r="I361" s="112">
        <f t="shared" si="17"/>
        <v>0</v>
      </c>
      <c r="J361" s="113" t="str">
        <f>IFERROR(VLOOKUP(I361,女子登録②!$P$2:$V$101,5,FALSE),"0")</f>
        <v>0</v>
      </c>
      <c r="K361" s="113" t="str">
        <f>IFERROR(VLOOKUP(G361,女子登録②!$P$2:$V$101,7,FALSE),"0")</f>
        <v>0</v>
      </c>
      <c r="L361" s="112">
        <v>2</v>
      </c>
      <c r="M361" s="112" t="str">
        <f>IFERROR(VLOOKUP(G361,女子登録②!$P$2:$V$101,3,FALSE),"0")</f>
        <v>0</v>
      </c>
      <c r="N361" s="112" t="str">
        <f>IFERROR(VLOOKUP(G361,女子登録②!$P$2:$V$101,6,FALSE),"0")</f>
        <v>0</v>
      </c>
      <c r="O361" s="219"/>
      <c r="P361" s="114" t="s">
        <v>266</v>
      </c>
      <c r="Q361" s="219"/>
      <c r="R361" s="112" t="str">
        <f>IFERROR(VLOOKUP(A361,種目!$C$30:$D$55,2,FALSE),"0")</f>
        <v>0</v>
      </c>
      <c r="S361" s="112">
        <f>入力シート③!L56</f>
        <v>0</v>
      </c>
      <c r="T361" s="114">
        <v>0</v>
      </c>
      <c r="U361" s="114">
        <v>2</v>
      </c>
      <c r="V361" s="112">
        <f>入力シート③!$B$1</f>
        <v>0</v>
      </c>
    </row>
    <row r="362" spans="1:22">
      <c r="A362" s="112">
        <f>入力シート③!K57</f>
        <v>0</v>
      </c>
      <c r="B362" s="112" t="str">
        <f t="shared" si="18"/>
        <v>0</v>
      </c>
      <c r="C362" s="112" t="str">
        <f>IFERROR(VLOOKUP(入力シート③!$B$1,所属!$B$2:$C$56,2,FALSE),"0")</f>
        <v>0</v>
      </c>
      <c r="D362" s="219"/>
      <c r="E362" s="219"/>
      <c r="F362" s="112" t="str">
        <f>入力シート③!$G57</f>
        <v/>
      </c>
      <c r="G362" s="112">
        <f>入力シート③!H57</f>
        <v>0</v>
      </c>
      <c r="H362" s="113" t="str">
        <f>IFERROR(VLOOKUP(G362,女子登録②!$P$2:$V$101,4,FALSE),"0")</f>
        <v>0</v>
      </c>
      <c r="I362" s="112">
        <f t="shared" si="17"/>
        <v>0</v>
      </c>
      <c r="J362" s="113" t="str">
        <f>IFERROR(VLOOKUP(I362,女子登録②!$P$2:$V$101,5,FALSE),"0")</f>
        <v>0</v>
      </c>
      <c r="K362" s="113" t="str">
        <f>IFERROR(VLOOKUP(G362,女子登録②!$P$2:$V$101,7,FALSE),"0")</f>
        <v>0</v>
      </c>
      <c r="L362" s="112">
        <v>2</v>
      </c>
      <c r="M362" s="112" t="str">
        <f>IFERROR(VLOOKUP(G362,女子登録②!$P$2:$V$101,3,FALSE),"0")</f>
        <v>0</v>
      </c>
      <c r="N362" s="112" t="str">
        <f>IFERROR(VLOOKUP(G362,女子登録②!$P$2:$V$101,6,FALSE),"0")</f>
        <v>0</v>
      </c>
      <c r="O362" s="219"/>
      <c r="P362" s="114" t="s">
        <v>266</v>
      </c>
      <c r="Q362" s="219"/>
      <c r="R362" s="112" t="str">
        <f>IFERROR(VLOOKUP(A362,種目!$C$30:$D$55,2,FALSE),"0")</f>
        <v>0</v>
      </c>
      <c r="S362" s="112">
        <f>入力シート③!L57</f>
        <v>0</v>
      </c>
      <c r="T362" s="114">
        <v>0</v>
      </c>
      <c r="U362" s="114">
        <v>2</v>
      </c>
      <c r="V362" s="112">
        <f>入力シート③!$B$1</f>
        <v>0</v>
      </c>
    </row>
    <row r="363" spans="1:22">
      <c r="A363" s="112">
        <f>入力シート③!K58</f>
        <v>0</v>
      </c>
      <c r="B363" s="112" t="str">
        <f t="shared" si="18"/>
        <v>0</v>
      </c>
      <c r="C363" s="112" t="str">
        <f>IFERROR(VLOOKUP(入力シート③!$B$1,所属!$B$2:$C$56,2,FALSE),"0")</f>
        <v>0</v>
      </c>
      <c r="D363" s="219"/>
      <c r="E363" s="219"/>
      <c r="F363" s="112" t="str">
        <f>入力シート③!$G58</f>
        <v/>
      </c>
      <c r="G363" s="112">
        <f>入力シート③!H58</f>
        <v>0</v>
      </c>
      <c r="H363" s="113" t="str">
        <f>IFERROR(VLOOKUP(G363,女子登録②!$P$2:$V$101,4,FALSE),"0")</f>
        <v>0</v>
      </c>
      <c r="I363" s="112">
        <f t="shared" si="17"/>
        <v>0</v>
      </c>
      <c r="J363" s="113" t="str">
        <f>IFERROR(VLOOKUP(I363,女子登録②!$P$2:$V$101,5,FALSE),"0")</f>
        <v>0</v>
      </c>
      <c r="K363" s="113" t="str">
        <f>IFERROR(VLOOKUP(G363,女子登録②!$P$2:$V$101,7,FALSE),"0")</f>
        <v>0</v>
      </c>
      <c r="L363" s="112">
        <v>2</v>
      </c>
      <c r="M363" s="112" t="str">
        <f>IFERROR(VLOOKUP(G363,女子登録②!$P$2:$V$101,3,FALSE),"0")</f>
        <v>0</v>
      </c>
      <c r="N363" s="112" t="str">
        <f>IFERROR(VLOOKUP(G363,女子登録②!$P$2:$V$101,6,FALSE),"0")</f>
        <v>0</v>
      </c>
      <c r="O363" s="219"/>
      <c r="P363" s="114" t="s">
        <v>266</v>
      </c>
      <c r="Q363" s="219"/>
      <c r="R363" s="112" t="str">
        <f>IFERROR(VLOOKUP(A363,種目!$C$30:$D$55,2,FALSE),"0")</f>
        <v>0</v>
      </c>
      <c r="S363" s="112">
        <f>入力シート③!L58</f>
        <v>0</v>
      </c>
      <c r="T363" s="114">
        <v>0</v>
      </c>
      <c r="U363" s="114">
        <v>2</v>
      </c>
      <c r="V363" s="112">
        <f>入力シート③!$B$1</f>
        <v>0</v>
      </c>
    </row>
    <row r="364" spans="1:22">
      <c r="A364" s="112">
        <f>入力シート③!K59</f>
        <v>0</v>
      </c>
      <c r="B364" s="112" t="str">
        <f t="shared" si="18"/>
        <v>0</v>
      </c>
      <c r="C364" s="112" t="str">
        <f>IFERROR(VLOOKUP(入力シート③!$B$1,所属!$B$2:$C$56,2,FALSE),"0")</f>
        <v>0</v>
      </c>
      <c r="D364" s="219"/>
      <c r="E364" s="219"/>
      <c r="F364" s="112" t="str">
        <f>入力シート③!$G59</f>
        <v/>
      </c>
      <c r="G364" s="112">
        <f>入力シート③!H59</f>
        <v>0</v>
      </c>
      <c r="H364" s="113" t="str">
        <f>IFERROR(VLOOKUP(G364,女子登録②!$P$2:$V$101,4,FALSE),"0")</f>
        <v>0</v>
      </c>
      <c r="I364" s="112">
        <f t="shared" si="17"/>
        <v>0</v>
      </c>
      <c r="J364" s="113" t="str">
        <f>IFERROR(VLOOKUP(I364,女子登録②!$P$2:$V$101,5,FALSE),"0")</f>
        <v>0</v>
      </c>
      <c r="K364" s="113" t="str">
        <f>IFERROR(VLOOKUP(G364,女子登録②!$P$2:$V$101,7,FALSE),"0")</f>
        <v>0</v>
      </c>
      <c r="L364" s="112">
        <v>2</v>
      </c>
      <c r="M364" s="112" t="str">
        <f>IFERROR(VLOOKUP(G364,女子登録②!$P$2:$V$101,3,FALSE),"0")</f>
        <v>0</v>
      </c>
      <c r="N364" s="112" t="str">
        <f>IFERROR(VLOOKUP(G364,女子登録②!$P$2:$V$101,6,FALSE),"0")</f>
        <v>0</v>
      </c>
      <c r="O364" s="219"/>
      <c r="P364" s="114" t="s">
        <v>266</v>
      </c>
      <c r="Q364" s="219"/>
      <c r="R364" s="112" t="str">
        <f>IFERROR(VLOOKUP(A364,種目!$C$30:$D$55,2,FALSE),"0")</f>
        <v>0</v>
      </c>
      <c r="S364" s="112">
        <f>入力シート③!L59</f>
        <v>0</v>
      </c>
      <c r="T364" s="114">
        <v>0</v>
      </c>
      <c r="U364" s="114">
        <v>2</v>
      </c>
      <c r="V364" s="112">
        <f>入力シート③!$B$1</f>
        <v>0</v>
      </c>
    </row>
    <row r="365" spans="1:22">
      <c r="A365" s="112">
        <f>入力シート③!K60</f>
        <v>0</v>
      </c>
      <c r="B365" s="112" t="str">
        <f t="shared" si="18"/>
        <v>0</v>
      </c>
      <c r="C365" s="112" t="str">
        <f>IFERROR(VLOOKUP(入力シート③!$B$1,所属!$B$2:$C$56,2,FALSE),"0")</f>
        <v>0</v>
      </c>
      <c r="D365" s="219"/>
      <c r="E365" s="219"/>
      <c r="F365" s="112" t="str">
        <f>入力シート③!$G60</f>
        <v/>
      </c>
      <c r="G365" s="112">
        <f>入力シート③!H60</f>
        <v>0</v>
      </c>
      <c r="H365" s="113" t="str">
        <f>IFERROR(VLOOKUP(G365,女子登録②!$P$2:$V$101,4,FALSE),"0")</f>
        <v>0</v>
      </c>
      <c r="I365" s="112">
        <f t="shared" si="17"/>
        <v>0</v>
      </c>
      <c r="J365" s="113" t="str">
        <f>IFERROR(VLOOKUP(I365,女子登録②!$P$2:$V$101,5,FALSE),"0")</f>
        <v>0</v>
      </c>
      <c r="K365" s="113" t="str">
        <f>IFERROR(VLOOKUP(G365,女子登録②!$P$2:$V$101,7,FALSE),"0")</f>
        <v>0</v>
      </c>
      <c r="L365" s="112">
        <v>2</v>
      </c>
      <c r="M365" s="112" t="str">
        <f>IFERROR(VLOOKUP(G365,女子登録②!$P$2:$V$101,3,FALSE),"0")</f>
        <v>0</v>
      </c>
      <c r="N365" s="112" t="str">
        <f>IFERROR(VLOOKUP(G365,女子登録②!$P$2:$V$101,6,FALSE),"0")</f>
        <v>0</v>
      </c>
      <c r="O365" s="219"/>
      <c r="P365" s="114" t="s">
        <v>266</v>
      </c>
      <c r="Q365" s="219"/>
      <c r="R365" s="112" t="str">
        <f>IFERROR(VLOOKUP(A365,種目!$C$30:$D$55,2,FALSE),"0")</f>
        <v>0</v>
      </c>
      <c r="S365" s="112">
        <f>入力シート③!L60</f>
        <v>0</v>
      </c>
      <c r="T365" s="114">
        <v>0</v>
      </c>
      <c r="U365" s="114">
        <v>2</v>
      </c>
      <c r="V365" s="112">
        <f>入力シート③!$B$1</f>
        <v>0</v>
      </c>
    </row>
    <row r="366" spans="1:22">
      <c r="A366" s="112">
        <f>入力シート③!K61</f>
        <v>0</v>
      </c>
      <c r="B366" s="112" t="str">
        <f t="shared" si="18"/>
        <v>0</v>
      </c>
      <c r="C366" s="112" t="str">
        <f>IFERROR(VLOOKUP(入力シート③!$B$1,所属!$B$2:$C$56,2,FALSE),"0")</f>
        <v>0</v>
      </c>
      <c r="D366" s="219"/>
      <c r="E366" s="219"/>
      <c r="F366" s="112" t="str">
        <f>入力シート③!$G61</f>
        <v/>
      </c>
      <c r="G366" s="112">
        <f>入力シート③!H61</f>
        <v>0</v>
      </c>
      <c r="H366" s="113" t="str">
        <f>IFERROR(VLOOKUP(G366,女子登録②!$P$2:$V$101,4,FALSE),"0")</f>
        <v>0</v>
      </c>
      <c r="I366" s="112">
        <f t="shared" si="17"/>
        <v>0</v>
      </c>
      <c r="J366" s="113" t="str">
        <f>IFERROR(VLOOKUP(I366,女子登録②!$P$2:$V$101,5,FALSE),"0")</f>
        <v>0</v>
      </c>
      <c r="K366" s="113" t="str">
        <f>IFERROR(VLOOKUP(G366,女子登録②!$P$2:$V$101,7,FALSE),"0")</f>
        <v>0</v>
      </c>
      <c r="L366" s="112">
        <v>2</v>
      </c>
      <c r="M366" s="112" t="str">
        <f>IFERROR(VLOOKUP(G366,女子登録②!$P$2:$V$101,3,FALSE),"0")</f>
        <v>0</v>
      </c>
      <c r="N366" s="112" t="str">
        <f>IFERROR(VLOOKUP(G366,女子登録②!$P$2:$V$101,6,FALSE),"0")</f>
        <v>0</v>
      </c>
      <c r="O366" s="219"/>
      <c r="P366" s="114" t="s">
        <v>266</v>
      </c>
      <c r="Q366" s="219"/>
      <c r="R366" s="112" t="str">
        <f>IFERROR(VLOOKUP(A366,種目!$C$30:$D$55,2,FALSE),"0")</f>
        <v>0</v>
      </c>
      <c r="S366" s="112">
        <f>入力シート③!L61</f>
        <v>0</v>
      </c>
      <c r="T366" s="114">
        <v>0</v>
      </c>
      <c r="U366" s="114">
        <v>2</v>
      </c>
      <c r="V366" s="112">
        <f>入力シート③!$B$1</f>
        <v>0</v>
      </c>
    </row>
    <row r="367" spans="1:22">
      <c r="A367" s="112">
        <f>入力シート③!K62</f>
        <v>0</v>
      </c>
      <c r="B367" s="112" t="str">
        <f t="shared" si="18"/>
        <v>0</v>
      </c>
      <c r="C367" s="112" t="str">
        <f>IFERROR(VLOOKUP(入力シート③!$B$1,所属!$B$2:$C$56,2,FALSE),"0")</f>
        <v>0</v>
      </c>
      <c r="D367" s="219"/>
      <c r="E367" s="219"/>
      <c r="F367" s="112" t="str">
        <f>入力シート③!$G62</f>
        <v/>
      </c>
      <c r="G367" s="112">
        <f>入力シート③!H62</f>
        <v>0</v>
      </c>
      <c r="H367" s="113" t="str">
        <f>IFERROR(VLOOKUP(G367,女子登録②!$P$2:$V$101,4,FALSE),"0")</f>
        <v>0</v>
      </c>
      <c r="I367" s="112">
        <f t="shared" si="17"/>
        <v>0</v>
      </c>
      <c r="J367" s="113" t="str">
        <f>IFERROR(VLOOKUP(I367,女子登録②!$P$2:$V$101,5,FALSE),"0")</f>
        <v>0</v>
      </c>
      <c r="K367" s="113" t="str">
        <f>IFERROR(VLOOKUP(G367,女子登録②!$P$2:$V$101,7,FALSE),"0")</f>
        <v>0</v>
      </c>
      <c r="L367" s="112">
        <v>2</v>
      </c>
      <c r="M367" s="112" t="str">
        <f>IFERROR(VLOOKUP(G367,女子登録②!$P$2:$V$101,3,FALSE),"0")</f>
        <v>0</v>
      </c>
      <c r="N367" s="112" t="str">
        <f>IFERROR(VLOOKUP(G367,女子登録②!$P$2:$V$101,6,FALSE),"0")</f>
        <v>0</v>
      </c>
      <c r="O367" s="219"/>
      <c r="P367" s="114" t="s">
        <v>266</v>
      </c>
      <c r="Q367" s="219"/>
      <c r="R367" s="112" t="str">
        <f>IFERROR(VLOOKUP(A367,種目!$C$30:$D$55,2,FALSE),"0")</f>
        <v>0</v>
      </c>
      <c r="S367" s="112">
        <f>入力シート③!L62</f>
        <v>0</v>
      </c>
      <c r="T367" s="114">
        <v>0</v>
      </c>
      <c r="U367" s="114">
        <v>2</v>
      </c>
      <c r="V367" s="112">
        <f>入力シート③!$B$1</f>
        <v>0</v>
      </c>
    </row>
    <row r="368" spans="1:22">
      <c r="A368" s="112">
        <f>入力シート③!K63</f>
        <v>0</v>
      </c>
      <c r="B368" s="112" t="str">
        <f t="shared" si="18"/>
        <v>0</v>
      </c>
      <c r="C368" s="112" t="str">
        <f>IFERROR(VLOOKUP(入力シート③!$B$1,所属!$B$2:$C$56,2,FALSE),"0")</f>
        <v>0</v>
      </c>
      <c r="D368" s="219"/>
      <c r="E368" s="219"/>
      <c r="F368" s="112" t="str">
        <f>入力シート③!$G63</f>
        <v/>
      </c>
      <c r="G368" s="112">
        <f>入力シート③!H63</f>
        <v>0</v>
      </c>
      <c r="H368" s="113" t="str">
        <f>IFERROR(VLOOKUP(G368,女子登録②!$P$2:$V$101,4,FALSE),"0")</f>
        <v>0</v>
      </c>
      <c r="I368" s="112">
        <f t="shared" si="17"/>
        <v>0</v>
      </c>
      <c r="J368" s="113" t="str">
        <f>IFERROR(VLOOKUP(I368,女子登録②!$P$2:$V$101,5,FALSE),"0")</f>
        <v>0</v>
      </c>
      <c r="K368" s="113" t="str">
        <f>IFERROR(VLOOKUP(G368,女子登録②!$P$2:$V$101,7,FALSE),"0")</f>
        <v>0</v>
      </c>
      <c r="L368" s="112">
        <v>2</v>
      </c>
      <c r="M368" s="112" t="str">
        <f>IFERROR(VLOOKUP(G368,女子登録②!$P$2:$V$101,3,FALSE),"0")</f>
        <v>0</v>
      </c>
      <c r="N368" s="112" t="str">
        <f>IFERROR(VLOOKUP(G368,女子登録②!$P$2:$V$101,6,FALSE),"0")</f>
        <v>0</v>
      </c>
      <c r="O368" s="219"/>
      <c r="P368" s="114" t="s">
        <v>266</v>
      </c>
      <c r="Q368" s="219"/>
      <c r="R368" s="112" t="str">
        <f>IFERROR(VLOOKUP(A368,種目!$C$30:$D$55,2,FALSE),"0")</f>
        <v>0</v>
      </c>
      <c r="S368" s="112">
        <f>入力シート③!L63</f>
        <v>0</v>
      </c>
      <c r="T368" s="114">
        <v>0</v>
      </c>
      <c r="U368" s="114">
        <v>2</v>
      </c>
      <c r="V368" s="112">
        <f>入力シート③!$B$1</f>
        <v>0</v>
      </c>
    </row>
    <row r="369" spans="1:22">
      <c r="A369" s="112">
        <f>入力シート③!K64</f>
        <v>0</v>
      </c>
      <c r="B369" s="112" t="str">
        <f t="shared" si="18"/>
        <v>0</v>
      </c>
      <c r="C369" s="112" t="str">
        <f>IFERROR(VLOOKUP(入力シート③!$B$1,所属!$B$2:$C$56,2,FALSE),"0")</f>
        <v>0</v>
      </c>
      <c r="D369" s="219"/>
      <c r="E369" s="219"/>
      <c r="F369" s="112" t="str">
        <f>入力シート③!$G64</f>
        <v/>
      </c>
      <c r="G369" s="112">
        <f>入力シート③!H64</f>
        <v>0</v>
      </c>
      <c r="H369" s="113" t="str">
        <f>IFERROR(VLOOKUP(G369,女子登録②!$P$2:$V$101,4,FALSE),"0")</f>
        <v>0</v>
      </c>
      <c r="I369" s="112">
        <f t="shared" si="17"/>
        <v>0</v>
      </c>
      <c r="J369" s="113" t="str">
        <f>IFERROR(VLOOKUP(I369,女子登録②!$P$2:$V$101,5,FALSE),"0")</f>
        <v>0</v>
      </c>
      <c r="K369" s="113" t="str">
        <f>IFERROR(VLOOKUP(G369,女子登録②!$P$2:$V$101,7,FALSE),"0")</f>
        <v>0</v>
      </c>
      <c r="L369" s="112">
        <v>2</v>
      </c>
      <c r="M369" s="112" t="str">
        <f>IFERROR(VLOOKUP(G369,女子登録②!$P$2:$V$101,3,FALSE),"0")</f>
        <v>0</v>
      </c>
      <c r="N369" s="112" t="str">
        <f>IFERROR(VLOOKUP(G369,女子登録②!$P$2:$V$101,6,FALSE),"0")</f>
        <v>0</v>
      </c>
      <c r="O369" s="219"/>
      <c r="P369" s="114" t="s">
        <v>266</v>
      </c>
      <c r="Q369" s="219"/>
      <c r="R369" s="112" t="str">
        <f>IFERROR(VLOOKUP(A369,種目!$C$30:$D$55,2,FALSE),"0")</f>
        <v>0</v>
      </c>
      <c r="S369" s="112">
        <f>入力シート③!L64</f>
        <v>0</v>
      </c>
      <c r="T369" s="114">
        <v>0</v>
      </c>
      <c r="U369" s="114">
        <v>2</v>
      </c>
      <c r="V369" s="112">
        <f>入力シート③!$B$1</f>
        <v>0</v>
      </c>
    </row>
    <row r="370" spans="1:22">
      <c r="A370" s="112">
        <f>入力シート③!K65</f>
        <v>0</v>
      </c>
      <c r="B370" s="112" t="str">
        <f t="shared" si="18"/>
        <v>0</v>
      </c>
      <c r="C370" s="112" t="str">
        <f>IFERROR(VLOOKUP(入力シート③!$B$1,所属!$B$2:$C$56,2,FALSE),"0")</f>
        <v>0</v>
      </c>
      <c r="D370" s="219"/>
      <c r="E370" s="219"/>
      <c r="F370" s="112" t="str">
        <f>入力シート③!$G65</f>
        <v/>
      </c>
      <c r="G370" s="112">
        <f>入力シート③!H65</f>
        <v>0</v>
      </c>
      <c r="H370" s="113" t="str">
        <f>IFERROR(VLOOKUP(G370,女子登録②!$P$2:$V$101,4,FALSE),"0")</f>
        <v>0</v>
      </c>
      <c r="I370" s="112">
        <f t="shared" si="17"/>
        <v>0</v>
      </c>
      <c r="J370" s="113" t="str">
        <f>IFERROR(VLOOKUP(I370,女子登録②!$P$2:$V$101,5,FALSE),"0")</f>
        <v>0</v>
      </c>
      <c r="K370" s="113" t="str">
        <f>IFERROR(VLOOKUP(G370,女子登録②!$P$2:$V$101,7,FALSE),"0")</f>
        <v>0</v>
      </c>
      <c r="L370" s="112">
        <v>2</v>
      </c>
      <c r="M370" s="112" t="str">
        <f>IFERROR(VLOOKUP(G370,女子登録②!$P$2:$V$101,3,FALSE),"0")</f>
        <v>0</v>
      </c>
      <c r="N370" s="112" t="str">
        <f>IFERROR(VLOOKUP(G370,女子登録②!$P$2:$V$101,6,FALSE),"0")</f>
        <v>0</v>
      </c>
      <c r="O370" s="219"/>
      <c r="P370" s="114" t="s">
        <v>266</v>
      </c>
      <c r="Q370" s="219"/>
      <c r="R370" s="112" t="str">
        <f>IFERROR(VLOOKUP(A370,種目!$C$30:$D$55,2,FALSE),"0")</f>
        <v>0</v>
      </c>
      <c r="S370" s="112">
        <f>入力シート③!L65</f>
        <v>0</v>
      </c>
      <c r="T370" s="114">
        <v>0</v>
      </c>
      <c r="U370" s="114">
        <v>2</v>
      </c>
      <c r="V370" s="112">
        <f>入力シート③!$B$1</f>
        <v>0</v>
      </c>
    </row>
    <row r="371" spans="1:22">
      <c r="A371" s="112">
        <f>入力シート③!K66</f>
        <v>0</v>
      </c>
      <c r="B371" s="112" t="str">
        <f t="shared" si="18"/>
        <v>0</v>
      </c>
      <c r="C371" s="112" t="str">
        <f>IFERROR(VLOOKUP(入力シート③!$B$1,所属!$B$2:$C$56,2,FALSE),"0")</f>
        <v>0</v>
      </c>
      <c r="D371" s="219"/>
      <c r="E371" s="219"/>
      <c r="F371" s="112" t="str">
        <f>入力シート③!$G66</f>
        <v/>
      </c>
      <c r="G371" s="112">
        <f>入力シート③!H66</f>
        <v>0</v>
      </c>
      <c r="H371" s="113" t="str">
        <f>IFERROR(VLOOKUP(G371,女子登録②!$P$2:$V$101,4,FALSE),"0")</f>
        <v>0</v>
      </c>
      <c r="I371" s="112">
        <f t="shared" si="17"/>
        <v>0</v>
      </c>
      <c r="J371" s="113" t="str">
        <f>IFERROR(VLOOKUP(I371,女子登録②!$P$2:$V$101,5,FALSE),"0")</f>
        <v>0</v>
      </c>
      <c r="K371" s="113" t="str">
        <f>IFERROR(VLOOKUP(G371,女子登録②!$P$2:$V$101,7,FALSE),"0")</f>
        <v>0</v>
      </c>
      <c r="L371" s="112">
        <v>2</v>
      </c>
      <c r="M371" s="112" t="str">
        <f>IFERROR(VLOOKUP(G371,女子登録②!$P$2:$V$101,3,FALSE),"0")</f>
        <v>0</v>
      </c>
      <c r="N371" s="112" t="str">
        <f>IFERROR(VLOOKUP(G371,女子登録②!$P$2:$V$101,6,FALSE),"0")</f>
        <v>0</v>
      </c>
      <c r="O371" s="219"/>
      <c r="P371" s="114" t="s">
        <v>266</v>
      </c>
      <c r="Q371" s="219"/>
      <c r="R371" s="112" t="str">
        <f>IFERROR(VLOOKUP(A371,種目!$C$30:$D$55,2,FALSE),"0")</f>
        <v>0</v>
      </c>
      <c r="S371" s="112">
        <f>入力シート③!L66</f>
        <v>0</v>
      </c>
      <c r="T371" s="114">
        <v>0</v>
      </c>
      <c r="U371" s="114">
        <v>2</v>
      </c>
      <c r="V371" s="112">
        <f>入力シート③!$B$1</f>
        <v>0</v>
      </c>
    </row>
    <row r="372" spans="1:22">
      <c r="A372" s="112">
        <f>入力シート③!K67</f>
        <v>0</v>
      </c>
      <c r="B372" s="112" t="str">
        <f t="shared" si="18"/>
        <v>0</v>
      </c>
      <c r="C372" s="112" t="str">
        <f>IFERROR(VLOOKUP(入力シート③!$B$1,所属!$B$2:$C$56,2,FALSE),"0")</f>
        <v>0</v>
      </c>
      <c r="D372" s="219"/>
      <c r="E372" s="219"/>
      <c r="F372" s="112" t="str">
        <f>入力シート③!$G67</f>
        <v/>
      </c>
      <c r="G372" s="112">
        <f>入力シート③!H67</f>
        <v>0</v>
      </c>
      <c r="H372" s="113" t="str">
        <f>IFERROR(VLOOKUP(G372,女子登録②!$P$2:$V$101,4,FALSE),"0")</f>
        <v>0</v>
      </c>
      <c r="I372" s="112">
        <f t="shared" si="17"/>
        <v>0</v>
      </c>
      <c r="J372" s="113" t="str">
        <f>IFERROR(VLOOKUP(I372,女子登録②!$P$2:$V$101,5,FALSE),"0")</f>
        <v>0</v>
      </c>
      <c r="K372" s="113" t="str">
        <f>IFERROR(VLOOKUP(G372,女子登録②!$P$2:$V$101,7,FALSE),"0")</f>
        <v>0</v>
      </c>
      <c r="L372" s="112">
        <v>2</v>
      </c>
      <c r="M372" s="112" t="str">
        <f>IFERROR(VLOOKUP(G372,女子登録②!$P$2:$V$101,3,FALSE),"0")</f>
        <v>0</v>
      </c>
      <c r="N372" s="112" t="str">
        <f>IFERROR(VLOOKUP(G372,女子登録②!$P$2:$V$101,6,FALSE),"0")</f>
        <v>0</v>
      </c>
      <c r="O372" s="219"/>
      <c r="P372" s="114" t="s">
        <v>266</v>
      </c>
      <c r="Q372" s="219"/>
      <c r="R372" s="112" t="str">
        <f>IFERROR(VLOOKUP(A372,種目!$C$30:$D$55,2,FALSE),"0")</f>
        <v>0</v>
      </c>
      <c r="S372" s="112">
        <f>入力シート③!L67</f>
        <v>0</v>
      </c>
      <c r="T372" s="114">
        <v>0</v>
      </c>
      <c r="U372" s="114">
        <v>2</v>
      </c>
      <c r="V372" s="112">
        <f>入力シート③!$B$1</f>
        <v>0</v>
      </c>
    </row>
    <row r="373" spans="1:22">
      <c r="A373" s="112">
        <f>入力シート③!K68</f>
        <v>0</v>
      </c>
      <c r="B373" s="112" t="str">
        <f t="shared" si="18"/>
        <v>0</v>
      </c>
      <c r="C373" s="112" t="str">
        <f>IFERROR(VLOOKUP(入力シート③!$B$1,所属!$B$2:$C$56,2,FALSE),"0")</f>
        <v>0</v>
      </c>
      <c r="D373" s="219"/>
      <c r="E373" s="219"/>
      <c r="F373" s="112" t="str">
        <f>入力シート③!$G68</f>
        <v/>
      </c>
      <c r="G373" s="112">
        <f>入力シート③!H68</f>
        <v>0</v>
      </c>
      <c r="H373" s="113" t="str">
        <f>IFERROR(VLOOKUP(G373,女子登録②!$P$2:$V$101,4,FALSE),"0")</f>
        <v>0</v>
      </c>
      <c r="I373" s="112">
        <f t="shared" si="17"/>
        <v>0</v>
      </c>
      <c r="J373" s="113" t="str">
        <f>IFERROR(VLOOKUP(I373,女子登録②!$P$2:$V$101,5,FALSE),"0")</f>
        <v>0</v>
      </c>
      <c r="K373" s="113" t="str">
        <f>IFERROR(VLOOKUP(G373,女子登録②!$P$2:$V$101,7,FALSE),"0")</f>
        <v>0</v>
      </c>
      <c r="L373" s="112">
        <v>2</v>
      </c>
      <c r="M373" s="112" t="str">
        <f>IFERROR(VLOOKUP(G373,女子登録②!$P$2:$V$101,3,FALSE),"0")</f>
        <v>0</v>
      </c>
      <c r="N373" s="112" t="str">
        <f>IFERROR(VLOOKUP(G373,女子登録②!$P$2:$V$101,6,FALSE),"0")</f>
        <v>0</v>
      </c>
      <c r="O373" s="219"/>
      <c r="P373" s="114" t="s">
        <v>266</v>
      </c>
      <c r="Q373" s="219"/>
      <c r="R373" s="112" t="str">
        <f>IFERROR(VLOOKUP(A373,種目!$C$30:$D$55,2,FALSE),"0")</f>
        <v>0</v>
      </c>
      <c r="S373" s="112">
        <f>入力シート③!L68</f>
        <v>0</v>
      </c>
      <c r="T373" s="114">
        <v>0</v>
      </c>
      <c r="U373" s="114">
        <v>2</v>
      </c>
      <c r="V373" s="112">
        <f>入力シート③!$B$1</f>
        <v>0</v>
      </c>
    </row>
    <row r="374" spans="1:22">
      <c r="A374" s="112">
        <f>入力シート③!K69</f>
        <v>0</v>
      </c>
      <c r="B374" s="112" t="str">
        <f t="shared" si="18"/>
        <v>0</v>
      </c>
      <c r="C374" s="112" t="str">
        <f>IFERROR(VLOOKUP(入力シート③!$B$1,所属!$B$2:$C$56,2,FALSE),"0")</f>
        <v>0</v>
      </c>
      <c r="D374" s="219"/>
      <c r="E374" s="219"/>
      <c r="F374" s="112" t="str">
        <f>入力シート③!$G69</f>
        <v/>
      </c>
      <c r="G374" s="112">
        <f>入力シート③!H69</f>
        <v>0</v>
      </c>
      <c r="H374" s="113" t="str">
        <f>IFERROR(VLOOKUP(G374,女子登録②!$P$2:$V$101,4,FALSE),"0")</f>
        <v>0</v>
      </c>
      <c r="I374" s="112">
        <f t="shared" si="17"/>
        <v>0</v>
      </c>
      <c r="J374" s="113" t="str">
        <f>IFERROR(VLOOKUP(I374,女子登録②!$P$2:$V$101,5,FALSE),"0")</f>
        <v>0</v>
      </c>
      <c r="K374" s="113" t="str">
        <f>IFERROR(VLOOKUP(G374,女子登録②!$P$2:$V$101,7,FALSE),"0")</f>
        <v>0</v>
      </c>
      <c r="L374" s="112">
        <v>2</v>
      </c>
      <c r="M374" s="112" t="str">
        <f>IFERROR(VLOOKUP(G374,女子登録②!$P$2:$V$101,3,FALSE),"0")</f>
        <v>0</v>
      </c>
      <c r="N374" s="112" t="str">
        <f>IFERROR(VLOOKUP(G374,女子登録②!$P$2:$V$101,6,FALSE),"0")</f>
        <v>0</v>
      </c>
      <c r="O374" s="219"/>
      <c r="P374" s="114" t="s">
        <v>266</v>
      </c>
      <c r="Q374" s="219"/>
      <c r="R374" s="112" t="str">
        <f>IFERROR(VLOOKUP(A374,種目!$C$30:$D$55,2,FALSE),"0")</f>
        <v>0</v>
      </c>
      <c r="S374" s="112">
        <f>入力シート③!L69</f>
        <v>0</v>
      </c>
      <c r="T374" s="114">
        <v>0</v>
      </c>
      <c r="U374" s="114">
        <v>2</v>
      </c>
      <c r="V374" s="112">
        <f>入力シート③!$B$1</f>
        <v>0</v>
      </c>
    </row>
    <row r="375" spans="1:22">
      <c r="A375" s="112">
        <f>入力シート③!K70</f>
        <v>0</v>
      </c>
      <c r="B375" s="112" t="str">
        <f t="shared" si="18"/>
        <v>0</v>
      </c>
      <c r="C375" s="112" t="str">
        <f>IFERROR(VLOOKUP(入力シート③!$B$1,所属!$B$2:$C$56,2,FALSE),"0")</f>
        <v>0</v>
      </c>
      <c r="D375" s="219"/>
      <c r="E375" s="219"/>
      <c r="F375" s="112" t="str">
        <f>入力シート③!$G70</f>
        <v/>
      </c>
      <c r="G375" s="112">
        <f>入力シート③!H70</f>
        <v>0</v>
      </c>
      <c r="H375" s="113" t="str">
        <f>IFERROR(VLOOKUP(G375,女子登録②!$P$2:$V$101,4,FALSE),"0")</f>
        <v>0</v>
      </c>
      <c r="I375" s="112">
        <f t="shared" si="17"/>
        <v>0</v>
      </c>
      <c r="J375" s="113" t="str">
        <f>IFERROR(VLOOKUP(I375,女子登録②!$P$2:$V$101,5,FALSE),"0")</f>
        <v>0</v>
      </c>
      <c r="K375" s="113" t="str">
        <f>IFERROR(VLOOKUP(G375,女子登録②!$P$2:$V$101,7,FALSE),"0")</f>
        <v>0</v>
      </c>
      <c r="L375" s="112">
        <v>2</v>
      </c>
      <c r="M375" s="112" t="str">
        <f>IFERROR(VLOOKUP(G375,女子登録②!$P$2:$V$101,3,FALSE),"0")</f>
        <v>0</v>
      </c>
      <c r="N375" s="112" t="str">
        <f>IFERROR(VLOOKUP(G375,女子登録②!$P$2:$V$101,6,FALSE),"0")</f>
        <v>0</v>
      </c>
      <c r="O375" s="219"/>
      <c r="P375" s="114" t="s">
        <v>266</v>
      </c>
      <c r="Q375" s="219"/>
      <c r="R375" s="112" t="str">
        <f>IFERROR(VLOOKUP(A375,種目!$C$30:$D$55,2,FALSE),"0")</f>
        <v>0</v>
      </c>
      <c r="S375" s="112">
        <f>入力シート③!L70</f>
        <v>0</v>
      </c>
      <c r="T375" s="114">
        <v>0</v>
      </c>
      <c r="U375" s="114">
        <v>2</v>
      </c>
      <c r="V375" s="112">
        <f>入力シート③!$B$1</f>
        <v>0</v>
      </c>
    </row>
    <row r="376" spans="1:22">
      <c r="A376" s="112">
        <f>入力シート③!K71</f>
        <v>0</v>
      </c>
      <c r="B376" s="112" t="str">
        <f t="shared" si="18"/>
        <v>0</v>
      </c>
      <c r="C376" s="112" t="str">
        <f>IFERROR(VLOOKUP(入力シート③!$B$1,所属!$B$2:$C$56,2,FALSE),"0")</f>
        <v>0</v>
      </c>
      <c r="D376" s="219"/>
      <c r="E376" s="219"/>
      <c r="F376" s="112" t="str">
        <f>入力シート③!$G71</f>
        <v/>
      </c>
      <c r="G376" s="112">
        <f>入力シート③!H71</f>
        <v>0</v>
      </c>
      <c r="H376" s="113" t="str">
        <f>IFERROR(VLOOKUP(G376,女子登録②!$P$2:$V$101,4,FALSE),"0")</f>
        <v>0</v>
      </c>
      <c r="I376" s="112">
        <f t="shared" si="17"/>
        <v>0</v>
      </c>
      <c r="J376" s="113" t="str">
        <f>IFERROR(VLOOKUP(I376,女子登録②!$P$2:$V$101,5,FALSE),"0")</f>
        <v>0</v>
      </c>
      <c r="K376" s="113" t="str">
        <f>IFERROR(VLOOKUP(G376,女子登録②!$P$2:$V$101,7,FALSE),"0")</f>
        <v>0</v>
      </c>
      <c r="L376" s="112">
        <v>2</v>
      </c>
      <c r="M376" s="112" t="str">
        <f>IFERROR(VLOOKUP(G376,女子登録②!$P$2:$V$101,3,FALSE),"0")</f>
        <v>0</v>
      </c>
      <c r="N376" s="112" t="str">
        <f>IFERROR(VLOOKUP(G376,女子登録②!$P$2:$V$101,6,FALSE),"0")</f>
        <v>0</v>
      </c>
      <c r="O376" s="219"/>
      <c r="P376" s="114" t="s">
        <v>266</v>
      </c>
      <c r="Q376" s="219"/>
      <c r="R376" s="112" t="str">
        <f>IFERROR(VLOOKUP(A376,種目!$C$30:$D$55,2,FALSE),"0")</f>
        <v>0</v>
      </c>
      <c r="S376" s="112">
        <f>入力シート③!L71</f>
        <v>0</v>
      </c>
      <c r="T376" s="114">
        <v>0</v>
      </c>
      <c r="U376" s="114">
        <v>2</v>
      </c>
      <c r="V376" s="112">
        <f>入力シート③!$B$1</f>
        <v>0</v>
      </c>
    </row>
    <row r="377" spans="1:22">
      <c r="A377" s="112">
        <f>入力シート③!K72</f>
        <v>0</v>
      </c>
      <c r="B377" s="112" t="str">
        <f t="shared" si="18"/>
        <v>0</v>
      </c>
      <c r="C377" s="112" t="str">
        <f>IFERROR(VLOOKUP(入力シート③!$B$1,所属!$B$2:$C$56,2,FALSE),"0")</f>
        <v>0</v>
      </c>
      <c r="D377" s="219"/>
      <c r="E377" s="219"/>
      <c r="F377" s="112" t="str">
        <f>入力シート③!$G72</f>
        <v/>
      </c>
      <c r="G377" s="112">
        <f>入力シート③!H72</f>
        <v>0</v>
      </c>
      <c r="H377" s="113" t="str">
        <f>IFERROR(VLOOKUP(G377,女子登録②!$P$2:$V$101,4,FALSE),"0")</f>
        <v>0</v>
      </c>
      <c r="I377" s="112">
        <f t="shared" si="17"/>
        <v>0</v>
      </c>
      <c r="J377" s="113" t="str">
        <f>IFERROR(VLOOKUP(I377,女子登録②!$P$2:$V$101,5,FALSE),"0")</f>
        <v>0</v>
      </c>
      <c r="K377" s="113" t="str">
        <f>IFERROR(VLOOKUP(G377,女子登録②!$P$2:$V$101,7,FALSE),"0")</f>
        <v>0</v>
      </c>
      <c r="L377" s="112">
        <v>2</v>
      </c>
      <c r="M377" s="112" t="str">
        <f>IFERROR(VLOOKUP(G377,女子登録②!$P$2:$V$101,3,FALSE),"0")</f>
        <v>0</v>
      </c>
      <c r="N377" s="112" t="str">
        <f>IFERROR(VLOOKUP(G377,女子登録②!$P$2:$V$101,6,FALSE),"0")</f>
        <v>0</v>
      </c>
      <c r="O377" s="219"/>
      <c r="P377" s="114" t="s">
        <v>266</v>
      </c>
      <c r="Q377" s="219"/>
      <c r="R377" s="112" t="str">
        <f>IFERROR(VLOOKUP(A377,種目!$C$30:$D$55,2,FALSE),"0")</f>
        <v>0</v>
      </c>
      <c r="S377" s="112">
        <f>入力シート③!L72</f>
        <v>0</v>
      </c>
      <c r="T377" s="114">
        <v>0</v>
      </c>
      <c r="U377" s="114">
        <v>2</v>
      </c>
      <c r="V377" s="112">
        <f>入力シート③!$B$1</f>
        <v>0</v>
      </c>
    </row>
    <row r="378" spans="1:22">
      <c r="A378" s="112">
        <f>入力シート③!K73</f>
        <v>0</v>
      </c>
      <c r="B378" s="112" t="str">
        <f t="shared" si="18"/>
        <v>0</v>
      </c>
      <c r="C378" s="112" t="str">
        <f>IFERROR(VLOOKUP(入力シート③!$B$1,所属!$B$2:$C$56,2,FALSE),"0")</f>
        <v>0</v>
      </c>
      <c r="D378" s="219"/>
      <c r="E378" s="219"/>
      <c r="F378" s="112" t="str">
        <f>入力シート③!$G73</f>
        <v/>
      </c>
      <c r="G378" s="112">
        <f>入力シート③!H73</f>
        <v>0</v>
      </c>
      <c r="H378" s="113" t="str">
        <f>IFERROR(VLOOKUP(G378,女子登録②!$P$2:$V$101,4,FALSE),"0")</f>
        <v>0</v>
      </c>
      <c r="I378" s="112">
        <f t="shared" si="17"/>
        <v>0</v>
      </c>
      <c r="J378" s="113" t="str">
        <f>IFERROR(VLOOKUP(I378,女子登録②!$P$2:$V$101,5,FALSE),"0")</f>
        <v>0</v>
      </c>
      <c r="K378" s="113" t="str">
        <f>IFERROR(VLOOKUP(G378,女子登録②!$P$2:$V$101,7,FALSE),"0")</f>
        <v>0</v>
      </c>
      <c r="L378" s="112">
        <v>2</v>
      </c>
      <c r="M378" s="112" t="str">
        <f>IFERROR(VLOOKUP(G378,女子登録②!$P$2:$V$101,3,FALSE),"0")</f>
        <v>0</v>
      </c>
      <c r="N378" s="112" t="str">
        <f>IFERROR(VLOOKUP(G378,女子登録②!$P$2:$V$101,6,FALSE),"0")</f>
        <v>0</v>
      </c>
      <c r="O378" s="219"/>
      <c r="P378" s="114" t="s">
        <v>266</v>
      </c>
      <c r="Q378" s="219"/>
      <c r="R378" s="112" t="str">
        <f>IFERROR(VLOOKUP(A378,種目!$C$30:$D$55,2,FALSE),"0")</f>
        <v>0</v>
      </c>
      <c r="S378" s="112">
        <f>入力シート③!L73</f>
        <v>0</v>
      </c>
      <c r="T378" s="114">
        <v>0</v>
      </c>
      <c r="U378" s="114">
        <v>2</v>
      </c>
      <c r="V378" s="112">
        <f>入力シート③!$B$1</f>
        <v>0</v>
      </c>
    </row>
    <row r="379" spans="1:22">
      <c r="A379" s="112">
        <f>入力シート③!K74</f>
        <v>0</v>
      </c>
      <c r="B379" s="112" t="str">
        <f t="shared" si="18"/>
        <v>0</v>
      </c>
      <c r="C379" s="112" t="str">
        <f>IFERROR(VLOOKUP(入力シート③!$B$1,所属!$B$2:$C$56,2,FALSE),"0")</f>
        <v>0</v>
      </c>
      <c r="D379" s="219"/>
      <c r="E379" s="219"/>
      <c r="F379" s="112" t="str">
        <f>入力シート③!$G74</f>
        <v/>
      </c>
      <c r="G379" s="112">
        <f>入力シート③!H74</f>
        <v>0</v>
      </c>
      <c r="H379" s="113" t="str">
        <f>IFERROR(VLOOKUP(G379,女子登録②!$P$2:$V$101,4,FALSE),"0")</f>
        <v>0</v>
      </c>
      <c r="I379" s="112">
        <f t="shared" si="17"/>
        <v>0</v>
      </c>
      <c r="J379" s="113" t="str">
        <f>IFERROR(VLOOKUP(I379,女子登録②!$P$2:$V$101,5,FALSE),"0")</f>
        <v>0</v>
      </c>
      <c r="K379" s="113" t="str">
        <f>IFERROR(VLOOKUP(G379,女子登録②!$P$2:$V$101,7,FALSE),"0")</f>
        <v>0</v>
      </c>
      <c r="L379" s="112">
        <v>2</v>
      </c>
      <c r="M379" s="112" t="str">
        <f>IFERROR(VLOOKUP(G379,女子登録②!$P$2:$V$101,3,FALSE),"0")</f>
        <v>0</v>
      </c>
      <c r="N379" s="112" t="str">
        <f>IFERROR(VLOOKUP(G379,女子登録②!$P$2:$V$101,6,FALSE),"0")</f>
        <v>0</v>
      </c>
      <c r="O379" s="219"/>
      <c r="P379" s="114" t="s">
        <v>266</v>
      </c>
      <c r="Q379" s="219"/>
      <c r="R379" s="112" t="str">
        <f>IFERROR(VLOOKUP(A379,種目!$C$30:$D$55,2,FALSE),"0")</f>
        <v>0</v>
      </c>
      <c r="S379" s="112">
        <f>入力シート③!L74</f>
        <v>0</v>
      </c>
      <c r="T379" s="114">
        <v>0</v>
      </c>
      <c r="U379" s="114">
        <v>2</v>
      </c>
      <c r="V379" s="112">
        <f>入力シート③!$B$1</f>
        <v>0</v>
      </c>
    </row>
    <row r="380" spans="1:22">
      <c r="A380" s="112">
        <f>入力シート③!K75</f>
        <v>0</v>
      </c>
      <c r="B380" s="112" t="str">
        <f t="shared" si="18"/>
        <v>0</v>
      </c>
      <c r="C380" s="112" t="str">
        <f>IFERROR(VLOOKUP(入力シート③!$B$1,所属!$B$2:$C$56,2,FALSE),"0")</f>
        <v>0</v>
      </c>
      <c r="D380" s="219"/>
      <c r="E380" s="219"/>
      <c r="F380" s="112" t="str">
        <f>入力シート③!$G75</f>
        <v/>
      </c>
      <c r="G380" s="112">
        <f>入力シート③!H75</f>
        <v>0</v>
      </c>
      <c r="H380" s="113" t="str">
        <f>IFERROR(VLOOKUP(G380,女子登録②!$P$2:$V$101,4,FALSE),"0")</f>
        <v>0</v>
      </c>
      <c r="I380" s="112">
        <f t="shared" si="17"/>
        <v>0</v>
      </c>
      <c r="J380" s="113" t="str">
        <f>IFERROR(VLOOKUP(I380,女子登録②!$P$2:$V$101,5,FALSE),"0")</f>
        <v>0</v>
      </c>
      <c r="K380" s="113" t="str">
        <f>IFERROR(VLOOKUP(G380,女子登録②!$P$2:$V$101,7,FALSE),"0")</f>
        <v>0</v>
      </c>
      <c r="L380" s="112">
        <v>2</v>
      </c>
      <c r="M380" s="112" t="str">
        <f>IFERROR(VLOOKUP(G380,女子登録②!$P$2:$V$101,3,FALSE),"0")</f>
        <v>0</v>
      </c>
      <c r="N380" s="112" t="str">
        <f>IFERROR(VLOOKUP(G380,女子登録②!$P$2:$V$101,6,FALSE),"0")</f>
        <v>0</v>
      </c>
      <c r="O380" s="219"/>
      <c r="P380" s="114" t="s">
        <v>266</v>
      </c>
      <c r="Q380" s="219"/>
      <c r="R380" s="112" t="str">
        <f>IFERROR(VLOOKUP(A380,種目!$C$30:$D$55,2,FALSE),"0")</f>
        <v>0</v>
      </c>
      <c r="S380" s="112">
        <f>入力シート③!L75</f>
        <v>0</v>
      </c>
      <c r="T380" s="114">
        <v>0</v>
      </c>
      <c r="U380" s="114">
        <v>2</v>
      </c>
      <c r="V380" s="112">
        <f>入力シート③!$B$1</f>
        <v>0</v>
      </c>
    </row>
    <row r="381" spans="1:22">
      <c r="A381" s="112">
        <f>入力シート③!K76</f>
        <v>0</v>
      </c>
      <c r="B381" s="112" t="str">
        <f t="shared" si="18"/>
        <v>0</v>
      </c>
      <c r="C381" s="112" t="str">
        <f>IFERROR(VLOOKUP(入力シート③!$B$1,所属!$B$2:$C$56,2,FALSE),"0")</f>
        <v>0</v>
      </c>
      <c r="D381" s="219"/>
      <c r="E381" s="219"/>
      <c r="F381" s="112" t="str">
        <f>入力シート③!$G76</f>
        <v/>
      </c>
      <c r="G381" s="112">
        <f>入力シート③!H76</f>
        <v>0</v>
      </c>
      <c r="H381" s="113" t="str">
        <f>IFERROR(VLOOKUP(G381,女子登録②!$P$2:$V$101,4,FALSE),"0")</f>
        <v>0</v>
      </c>
      <c r="I381" s="112">
        <f t="shared" si="17"/>
        <v>0</v>
      </c>
      <c r="J381" s="113" t="str">
        <f>IFERROR(VLOOKUP(I381,女子登録②!$P$2:$V$101,5,FALSE),"0")</f>
        <v>0</v>
      </c>
      <c r="K381" s="113" t="str">
        <f>IFERROR(VLOOKUP(G381,女子登録②!$P$2:$V$101,7,FALSE),"0")</f>
        <v>0</v>
      </c>
      <c r="L381" s="112">
        <v>2</v>
      </c>
      <c r="M381" s="112" t="str">
        <f>IFERROR(VLOOKUP(G381,女子登録②!$P$2:$V$101,3,FALSE),"0")</f>
        <v>0</v>
      </c>
      <c r="N381" s="112" t="str">
        <f>IFERROR(VLOOKUP(G381,女子登録②!$P$2:$V$101,6,FALSE),"0")</f>
        <v>0</v>
      </c>
      <c r="O381" s="219"/>
      <c r="P381" s="114" t="s">
        <v>266</v>
      </c>
      <c r="Q381" s="219"/>
      <c r="R381" s="112" t="str">
        <f>IFERROR(VLOOKUP(A381,種目!$C$30:$D$55,2,FALSE),"0")</f>
        <v>0</v>
      </c>
      <c r="S381" s="112">
        <f>入力シート③!L76</f>
        <v>0</v>
      </c>
      <c r="T381" s="114">
        <v>0</v>
      </c>
      <c r="U381" s="114">
        <v>2</v>
      </c>
      <c r="V381" s="112">
        <f>入力シート③!$B$1</f>
        <v>0</v>
      </c>
    </row>
    <row r="382" spans="1:22">
      <c r="A382" s="112">
        <f>入力シート③!K77</f>
        <v>0</v>
      </c>
      <c r="B382" s="112" t="str">
        <f t="shared" si="18"/>
        <v>0</v>
      </c>
      <c r="C382" s="112" t="str">
        <f>IFERROR(VLOOKUP(入力シート③!$B$1,所属!$B$2:$C$56,2,FALSE),"0")</f>
        <v>0</v>
      </c>
      <c r="D382" s="219"/>
      <c r="E382" s="219"/>
      <c r="F382" s="112" t="str">
        <f>入力シート③!$G77</f>
        <v/>
      </c>
      <c r="G382" s="112">
        <f>入力シート③!H77</f>
        <v>0</v>
      </c>
      <c r="H382" s="113" t="str">
        <f>IFERROR(VLOOKUP(G382,女子登録②!$P$2:$V$101,4,FALSE),"0")</f>
        <v>0</v>
      </c>
      <c r="I382" s="112">
        <f t="shared" si="17"/>
        <v>0</v>
      </c>
      <c r="J382" s="113" t="str">
        <f>IFERROR(VLOOKUP(I382,女子登録②!$P$2:$V$101,5,FALSE),"0")</f>
        <v>0</v>
      </c>
      <c r="K382" s="113" t="str">
        <f>IFERROR(VLOOKUP(G382,女子登録②!$P$2:$V$101,7,FALSE),"0")</f>
        <v>0</v>
      </c>
      <c r="L382" s="112">
        <v>2</v>
      </c>
      <c r="M382" s="112" t="str">
        <f>IFERROR(VLOOKUP(G382,女子登録②!$P$2:$V$101,3,FALSE),"0")</f>
        <v>0</v>
      </c>
      <c r="N382" s="112" t="str">
        <f>IFERROR(VLOOKUP(G382,女子登録②!$P$2:$V$101,6,FALSE),"0")</f>
        <v>0</v>
      </c>
      <c r="O382" s="219"/>
      <c r="P382" s="114" t="s">
        <v>266</v>
      </c>
      <c r="Q382" s="219"/>
      <c r="R382" s="112" t="str">
        <f>IFERROR(VLOOKUP(A382,種目!$C$30:$D$55,2,FALSE),"0")</f>
        <v>0</v>
      </c>
      <c r="S382" s="112">
        <f>入力シート③!L77</f>
        <v>0</v>
      </c>
      <c r="T382" s="114">
        <v>0</v>
      </c>
      <c r="U382" s="114">
        <v>2</v>
      </c>
      <c r="V382" s="112">
        <f>入力シート③!$B$1</f>
        <v>0</v>
      </c>
    </row>
    <row r="383" spans="1:22">
      <c r="A383" s="112">
        <f>入力シート③!K78</f>
        <v>0</v>
      </c>
      <c r="B383" s="112" t="str">
        <f t="shared" si="18"/>
        <v>0</v>
      </c>
      <c r="C383" s="112" t="str">
        <f>IFERROR(VLOOKUP(入力シート③!$B$1,所属!$B$2:$C$56,2,FALSE),"0")</f>
        <v>0</v>
      </c>
      <c r="D383" s="219"/>
      <c r="E383" s="219"/>
      <c r="F383" s="112" t="str">
        <f>入力シート③!$G78</f>
        <v/>
      </c>
      <c r="G383" s="112">
        <f>入力シート③!H78</f>
        <v>0</v>
      </c>
      <c r="H383" s="113" t="str">
        <f>IFERROR(VLOOKUP(G383,女子登録②!$P$2:$V$101,4,FALSE),"0")</f>
        <v>0</v>
      </c>
      <c r="I383" s="112">
        <f t="shared" ref="I383:I415" si="19">G383</f>
        <v>0</v>
      </c>
      <c r="J383" s="113" t="str">
        <f>IFERROR(VLOOKUP(I383,女子登録②!$P$2:$V$101,5,FALSE),"0")</f>
        <v>0</v>
      </c>
      <c r="K383" s="113" t="str">
        <f>IFERROR(VLOOKUP(G383,女子登録②!$P$2:$V$101,7,FALSE),"0")</f>
        <v>0</v>
      </c>
      <c r="L383" s="112">
        <v>2</v>
      </c>
      <c r="M383" s="112" t="str">
        <f>IFERROR(VLOOKUP(G383,女子登録②!$P$2:$V$101,3,FALSE),"0")</f>
        <v>0</v>
      </c>
      <c r="N383" s="112" t="str">
        <f>IFERROR(VLOOKUP(G383,女子登録②!$P$2:$V$101,6,FALSE),"0")</f>
        <v>0</v>
      </c>
      <c r="O383" s="219"/>
      <c r="P383" s="114" t="s">
        <v>266</v>
      </c>
      <c r="Q383" s="219"/>
      <c r="R383" s="112" t="str">
        <f>IFERROR(VLOOKUP(A383,種目!$C$30:$D$55,2,FALSE),"0")</f>
        <v>0</v>
      </c>
      <c r="S383" s="112">
        <f>入力シート③!L78</f>
        <v>0</v>
      </c>
      <c r="T383" s="114">
        <v>0</v>
      </c>
      <c r="U383" s="114">
        <v>2</v>
      </c>
      <c r="V383" s="112">
        <f>入力シート③!$B$1</f>
        <v>0</v>
      </c>
    </row>
    <row r="384" spans="1:22">
      <c r="A384" s="112">
        <f>入力シート③!K79</f>
        <v>0</v>
      </c>
      <c r="B384" s="112" t="str">
        <f t="shared" si="18"/>
        <v>0</v>
      </c>
      <c r="C384" s="112" t="str">
        <f>IFERROR(VLOOKUP(入力シート③!$B$1,所属!$B$2:$C$56,2,FALSE),"0")</f>
        <v>0</v>
      </c>
      <c r="D384" s="219"/>
      <c r="E384" s="219"/>
      <c r="F384" s="112" t="str">
        <f>入力シート③!$G79</f>
        <v/>
      </c>
      <c r="G384" s="112">
        <f>入力シート③!H79</f>
        <v>0</v>
      </c>
      <c r="H384" s="113" t="str">
        <f>IFERROR(VLOOKUP(G384,女子登録②!$P$2:$V$101,4,FALSE),"0")</f>
        <v>0</v>
      </c>
      <c r="I384" s="112">
        <f t="shared" si="19"/>
        <v>0</v>
      </c>
      <c r="J384" s="113" t="str">
        <f>IFERROR(VLOOKUP(I384,女子登録②!$P$2:$V$101,5,FALSE),"0")</f>
        <v>0</v>
      </c>
      <c r="K384" s="113" t="str">
        <f>IFERROR(VLOOKUP(G384,女子登録②!$P$2:$V$101,7,FALSE),"0")</f>
        <v>0</v>
      </c>
      <c r="L384" s="112">
        <v>2</v>
      </c>
      <c r="M384" s="112" t="str">
        <f>IFERROR(VLOOKUP(G384,女子登録②!$P$2:$V$101,3,FALSE),"0")</f>
        <v>0</v>
      </c>
      <c r="N384" s="112" t="str">
        <f>IFERROR(VLOOKUP(G384,女子登録②!$P$2:$V$101,6,FALSE),"0")</f>
        <v>0</v>
      </c>
      <c r="O384" s="219"/>
      <c r="P384" s="114" t="s">
        <v>266</v>
      </c>
      <c r="Q384" s="219"/>
      <c r="R384" s="112" t="str">
        <f>IFERROR(VLOOKUP(A384,種目!$C$30:$D$55,2,FALSE),"0")</f>
        <v>0</v>
      </c>
      <c r="S384" s="112">
        <f>入力シート③!L79</f>
        <v>0</v>
      </c>
      <c r="T384" s="114">
        <v>0</v>
      </c>
      <c r="U384" s="114">
        <v>2</v>
      </c>
      <c r="V384" s="112">
        <f>入力シート③!$B$1</f>
        <v>0</v>
      </c>
    </row>
    <row r="385" spans="1:22">
      <c r="A385" s="112">
        <f>入力シート③!K80</f>
        <v>0</v>
      </c>
      <c r="B385" s="112" t="str">
        <f t="shared" si="18"/>
        <v>0</v>
      </c>
      <c r="C385" s="112" t="str">
        <f>IFERROR(VLOOKUP(入力シート③!$B$1,所属!$B$2:$C$56,2,FALSE),"0")</f>
        <v>0</v>
      </c>
      <c r="D385" s="219"/>
      <c r="E385" s="219"/>
      <c r="F385" s="112" t="str">
        <f>入力シート③!$G80</f>
        <v/>
      </c>
      <c r="G385" s="112">
        <f>入力シート③!H80</f>
        <v>0</v>
      </c>
      <c r="H385" s="113" t="str">
        <f>IFERROR(VLOOKUP(G385,女子登録②!$P$2:$V$101,4,FALSE),"0")</f>
        <v>0</v>
      </c>
      <c r="I385" s="112">
        <f t="shared" si="19"/>
        <v>0</v>
      </c>
      <c r="J385" s="113" t="str">
        <f>IFERROR(VLOOKUP(I385,女子登録②!$P$2:$V$101,5,FALSE),"0")</f>
        <v>0</v>
      </c>
      <c r="K385" s="113" t="str">
        <f>IFERROR(VLOOKUP(G385,女子登録②!$P$2:$V$101,7,FALSE),"0")</f>
        <v>0</v>
      </c>
      <c r="L385" s="112">
        <v>2</v>
      </c>
      <c r="M385" s="112" t="str">
        <f>IFERROR(VLOOKUP(G385,女子登録②!$P$2:$V$101,3,FALSE),"0")</f>
        <v>0</v>
      </c>
      <c r="N385" s="112" t="str">
        <f>IFERROR(VLOOKUP(G385,女子登録②!$P$2:$V$101,6,FALSE),"0")</f>
        <v>0</v>
      </c>
      <c r="O385" s="219"/>
      <c r="P385" s="114" t="s">
        <v>266</v>
      </c>
      <c r="Q385" s="219"/>
      <c r="R385" s="112" t="str">
        <f>IFERROR(VLOOKUP(A385,種目!$C$30:$D$55,2,FALSE),"0")</f>
        <v>0</v>
      </c>
      <c r="S385" s="112">
        <f>入力シート③!L80</f>
        <v>0</v>
      </c>
      <c r="T385" s="114">
        <v>0</v>
      </c>
      <c r="U385" s="114">
        <v>2</v>
      </c>
      <c r="V385" s="112">
        <f>入力シート③!$B$1</f>
        <v>0</v>
      </c>
    </row>
    <row r="386" spans="1:22">
      <c r="A386" s="112">
        <f>入力シート③!K81</f>
        <v>0</v>
      </c>
      <c r="B386" s="112" t="str">
        <f t="shared" si="18"/>
        <v>0</v>
      </c>
      <c r="C386" s="112" t="str">
        <f>IFERROR(VLOOKUP(入力シート③!$B$1,所属!$B$2:$C$56,2,FALSE),"0")</f>
        <v>0</v>
      </c>
      <c r="D386" s="219"/>
      <c r="E386" s="219"/>
      <c r="F386" s="112" t="str">
        <f>入力シート③!$G81</f>
        <v/>
      </c>
      <c r="G386" s="112">
        <f>入力シート③!H81</f>
        <v>0</v>
      </c>
      <c r="H386" s="113" t="str">
        <f>IFERROR(VLOOKUP(G386,女子登録②!$P$2:$V$101,4,FALSE),"0")</f>
        <v>0</v>
      </c>
      <c r="I386" s="112">
        <f t="shared" si="19"/>
        <v>0</v>
      </c>
      <c r="J386" s="113" t="str">
        <f>IFERROR(VLOOKUP(I386,女子登録②!$P$2:$V$101,5,FALSE),"0")</f>
        <v>0</v>
      </c>
      <c r="K386" s="113" t="str">
        <f>IFERROR(VLOOKUP(G386,女子登録②!$P$2:$V$101,7,FALSE),"0")</f>
        <v>0</v>
      </c>
      <c r="L386" s="112">
        <v>2</v>
      </c>
      <c r="M386" s="112" t="str">
        <f>IFERROR(VLOOKUP(G386,女子登録②!$P$2:$V$101,3,FALSE),"0")</f>
        <v>0</v>
      </c>
      <c r="N386" s="112" t="str">
        <f>IFERROR(VLOOKUP(G386,女子登録②!$P$2:$V$101,6,FALSE),"0")</f>
        <v>0</v>
      </c>
      <c r="O386" s="219"/>
      <c r="P386" s="114" t="s">
        <v>266</v>
      </c>
      <c r="Q386" s="219"/>
      <c r="R386" s="112" t="str">
        <f>IFERROR(VLOOKUP(A386,種目!$C$30:$D$55,2,FALSE),"0")</f>
        <v>0</v>
      </c>
      <c r="S386" s="112">
        <f>入力シート③!L81</f>
        <v>0</v>
      </c>
      <c r="T386" s="114">
        <v>0</v>
      </c>
      <c r="U386" s="114">
        <v>2</v>
      </c>
      <c r="V386" s="112">
        <f>入力シート③!$B$1</f>
        <v>0</v>
      </c>
    </row>
    <row r="387" spans="1:22">
      <c r="A387" s="112">
        <f>入力シート③!K82</f>
        <v>0</v>
      </c>
      <c r="B387" s="112" t="str">
        <f t="shared" si="18"/>
        <v>0</v>
      </c>
      <c r="C387" s="112" t="str">
        <f>IFERROR(VLOOKUP(入力シート③!$B$1,所属!$B$2:$C$56,2,FALSE),"0")</f>
        <v>0</v>
      </c>
      <c r="D387" s="219"/>
      <c r="E387" s="219"/>
      <c r="F387" s="112" t="str">
        <f>入力シート③!$G82</f>
        <v/>
      </c>
      <c r="G387" s="112">
        <f>入力シート③!H82</f>
        <v>0</v>
      </c>
      <c r="H387" s="113" t="str">
        <f>IFERROR(VLOOKUP(G387,女子登録②!$P$2:$V$101,4,FALSE),"0")</f>
        <v>0</v>
      </c>
      <c r="I387" s="112">
        <f t="shared" si="19"/>
        <v>0</v>
      </c>
      <c r="J387" s="113" t="str">
        <f>IFERROR(VLOOKUP(I387,女子登録②!$P$2:$V$101,5,FALSE),"0")</f>
        <v>0</v>
      </c>
      <c r="K387" s="113" t="str">
        <f>IFERROR(VLOOKUP(G387,女子登録②!$P$2:$V$101,7,FALSE),"0")</f>
        <v>0</v>
      </c>
      <c r="L387" s="112">
        <v>2</v>
      </c>
      <c r="M387" s="112" t="str">
        <f>IFERROR(VLOOKUP(G387,女子登録②!$P$2:$V$101,3,FALSE),"0")</f>
        <v>0</v>
      </c>
      <c r="N387" s="112" t="str">
        <f>IFERROR(VLOOKUP(G387,女子登録②!$P$2:$V$101,6,FALSE),"0")</f>
        <v>0</v>
      </c>
      <c r="O387" s="219"/>
      <c r="P387" s="114" t="s">
        <v>266</v>
      </c>
      <c r="Q387" s="219"/>
      <c r="R387" s="112" t="str">
        <f>IFERROR(VLOOKUP(A387,種目!$C$30:$D$55,2,FALSE),"0")</f>
        <v>0</v>
      </c>
      <c r="S387" s="112">
        <f>入力シート③!L82</f>
        <v>0</v>
      </c>
      <c r="T387" s="114">
        <v>0</v>
      </c>
      <c r="U387" s="114">
        <v>2</v>
      </c>
      <c r="V387" s="112">
        <f>入力シート③!$B$1</f>
        <v>0</v>
      </c>
    </row>
    <row r="388" spans="1:22">
      <c r="A388" s="112">
        <f>入力シート③!K83</f>
        <v>0</v>
      </c>
      <c r="B388" s="112" t="str">
        <f t="shared" si="18"/>
        <v>0</v>
      </c>
      <c r="C388" s="112" t="str">
        <f>IFERROR(VLOOKUP(入力シート③!$B$1,所属!$B$2:$C$56,2,FALSE),"0")</f>
        <v>0</v>
      </c>
      <c r="D388" s="219"/>
      <c r="E388" s="219"/>
      <c r="F388" s="112" t="str">
        <f>入力シート③!$G83</f>
        <v/>
      </c>
      <c r="G388" s="112">
        <f>入力シート③!H83</f>
        <v>0</v>
      </c>
      <c r="H388" s="113" t="str">
        <f>IFERROR(VLOOKUP(G388,女子登録②!$P$2:$V$101,4,FALSE),"0")</f>
        <v>0</v>
      </c>
      <c r="I388" s="112">
        <f t="shared" si="19"/>
        <v>0</v>
      </c>
      <c r="J388" s="113" t="str">
        <f>IFERROR(VLOOKUP(I388,女子登録②!$P$2:$V$101,5,FALSE),"0")</f>
        <v>0</v>
      </c>
      <c r="K388" s="113" t="str">
        <f>IFERROR(VLOOKUP(G388,女子登録②!$P$2:$V$101,7,FALSE),"0")</f>
        <v>0</v>
      </c>
      <c r="L388" s="112">
        <v>2</v>
      </c>
      <c r="M388" s="112" t="str">
        <f>IFERROR(VLOOKUP(G388,女子登録②!$P$2:$V$101,3,FALSE),"0")</f>
        <v>0</v>
      </c>
      <c r="N388" s="112" t="str">
        <f>IFERROR(VLOOKUP(G388,女子登録②!$P$2:$V$101,6,FALSE),"0")</f>
        <v>0</v>
      </c>
      <c r="O388" s="219"/>
      <c r="P388" s="114" t="s">
        <v>266</v>
      </c>
      <c r="Q388" s="219"/>
      <c r="R388" s="112" t="str">
        <f>IFERROR(VLOOKUP(A388,種目!$C$30:$D$55,2,FALSE),"0")</f>
        <v>0</v>
      </c>
      <c r="S388" s="112">
        <f>入力シート③!L83</f>
        <v>0</v>
      </c>
      <c r="T388" s="114">
        <v>0</v>
      </c>
      <c r="U388" s="114">
        <v>2</v>
      </c>
      <c r="V388" s="112">
        <f>入力シート③!$B$1</f>
        <v>0</v>
      </c>
    </row>
    <row r="389" spans="1:22">
      <c r="A389" s="112">
        <f>入力シート③!K84</f>
        <v>0</v>
      </c>
      <c r="B389" s="112" t="str">
        <f t="shared" si="18"/>
        <v>0</v>
      </c>
      <c r="C389" s="112" t="str">
        <f>IFERROR(VLOOKUP(入力シート③!$B$1,所属!$B$2:$C$56,2,FALSE),"0")</f>
        <v>0</v>
      </c>
      <c r="D389" s="219"/>
      <c r="E389" s="219"/>
      <c r="F389" s="112" t="str">
        <f>入力シート③!$G84</f>
        <v/>
      </c>
      <c r="G389" s="112">
        <f>入力シート③!H84</f>
        <v>0</v>
      </c>
      <c r="H389" s="113" t="str">
        <f>IFERROR(VLOOKUP(G389,女子登録②!$P$2:$V$101,4,FALSE),"0")</f>
        <v>0</v>
      </c>
      <c r="I389" s="112">
        <f t="shared" si="19"/>
        <v>0</v>
      </c>
      <c r="J389" s="113" t="str">
        <f>IFERROR(VLOOKUP(I389,女子登録②!$P$2:$V$101,5,FALSE),"0")</f>
        <v>0</v>
      </c>
      <c r="K389" s="113" t="str">
        <f>IFERROR(VLOOKUP(G389,女子登録②!$P$2:$V$101,7,FALSE),"0")</f>
        <v>0</v>
      </c>
      <c r="L389" s="112">
        <v>2</v>
      </c>
      <c r="M389" s="112" t="str">
        <f>IFERROR(VLOOKUP(G389,女子登録②!$P$2:$V$101,3,FALSE),"0")</f>
        <v>0</v>
      </c>
      <c r="N389" s="112" t="str">
        <f>IFERROR(VLOOKUP(G389,女子登録②!$P$2:$V$101,6,FALSE),"0")</f>
        <v>0</v>
      </c>
      <c r="O389" s="219"/>
      <c r="P389" s="114" t="s">
        <v>266</v>
      </c>
      <c r="Q389" s="219"/>
      <c r="R389" s="112" t="str">
        <f>IFERROR(VLOOKUP(A389,種目!$C$30:$D$55,2,FALSE),"0")</f>
        <v>0</v>
      </c>
      <c r="S389" s="112">
        <f>入力シート③!L84</f>
        <v>0</v>
      </c>
      <c r="T389" s="114">
        <v>0</v>
      </c>
      <c r="U389" s="114">
        <v>2</v>
      </c>
      <c r="V389" s="112">
        <f>入力シート③!$B$1</f>
        <v>0</v>
      </c>
    </row>
    <row r="390" spans="1:22">
      <c r="A390" s="112">
        <f>入力シート③!K85</f>
        <v>0</v>
      </c>
      <c r="B390" s="112" t="str">
        <f t="shared" si="18"/>
        <v>0</v>
      </c>
      <c r="C390" s="112" t="str">
        <f>IFERROR(VLOOKUP(入力シート③!$B$1,所属!$B$2:$C$56,2,FALSE),"0")</f>
        <v>0</v>
      </c>
      <c r="D390" s="219"/>
      <c r="E390" s="219"/>
      <c r="F390" s="112" t="str">
        <f>入力シート③!$G85</f>
        <v/>
      </c>
      <c r="G390" s="112">
        <f>入力シート③!H85</f>
        <v>0</v>
      </c>
      <c r="H390" s="113" t="str">
        <f>IFERROR(VLOOKUP(G390,女子登録②!$P$2:$V$101,4,FALSE),"0")</f>
        <v>0</v>
      </c>
      <c r="I390" s="112">
        <f t="shared" si="19"/>
        <v>0</v>
      </c>
      <c r="J390" s="113" t="str">
        <f>IFERROR(VLOOKUP(I390,女子登録②!$P$2:$V$101,5,FALSE),"0")</f>
        <v>0</v>
      </c>
      <c r="K390" s="113" t="str">
        <f>IFERROR(VLOOKUP(G390,女子登録②!$P$2:$V$101,7,FALSE),"0")</f>
        <v>0</v>
      </c>
      <c r="L390" s="112">
        <v>2</v>
      </c>
      <c r="M390" s="112" t="str">
        <f>IFERROR(VLOOKUP(G390,女子登録②!$P$2:$V$101,3,FALSE),"0")</f>
        <v>0</v>
      </c>
      <c r="N390" s="112" t="str">
        <f>IFERROR(VLOOKUP(G390,女子登録②!$P$2:$V$101,6,FALSE),"0")</f>
        <v>0</v>
      </c>
      <c r="O390" s="219"/>
      <c r="P390" s="114" t="s">
        <v>266</v>
      </c>
      <c r="Q390" s="219"/>
      <c r="R390" s="112" t="str">
        <f>IFERROR(VLOOKUP(A390,種目!$C$30:$D$55,2,FALSE),"0")</f>
        <v>0</v>
      </c>
      <c r="S390" s="112">
        <f>入力シート③!L85</f>
        <v>0</v>
      </c>
      <c r="T390" s="114">
        <v>0</v>
      </c>
      <c r="U390" s="114">
        <v>2</v>
      </c>
      <c r="V390" s="112">
        <f>入力シート③!$B$1</f>
        <v>0</v>
      </c>
    </row>
    <row r="391" spans="1:22">
      <c r="A391" s="112">
        <f>入力シート③!K86</f>
        <v>0</v>
      </c>
      <c r="B391" s="112" t="str">
        <f t="shared" si="18"/>
        <v>0</v>
      </c>
      <c r="C391" s="112" t="str">
        <f>IFERROR(VLOOKUP(入力シート③!$B$1,所属!$B$2:$C$56,2,FALSE),"0")</f>
        <v>0</v>
      </c>
      <c r="D391" s="219"/>
      <c r="E391" s="219"/>
      <c r="F391" s="112" t="str">
        <f>入力シート③!$G86</f>
        <v/>
      </c>
      <c r="G391" s="112">
        <f>入力シート③!H86</f>
        <v>0</v>
      </c>
      <c r="H391" s="113" t="str">
        <f>IFERROR(VLOOKUP(G391,女子登録②!$P$2:$V$101,4,FALSE),"0")</f>
        <v>0</v>
      </c>
      <c r="I391" s="112">
        <f t="shared" si="19"/>
        <v>0</v>
      </c>
      <c r="J391" s="113" t="str">
        <f>IFERROR(VLOOKUP(I391,女子登録②!$P$2:$V$101,5,FALSE),"0")</f>
        <v>0</v>
      </c>
      <c r="K391" s="113" t="str">
        <f>IFERROR(VLOOKUP(G391,女子登録②!$P$2:$V$101,7,FALSE),"0")</f>
        <v>0</v>
      </c>
      <c r="L391" s="112">
        <v>2</v>
      </c>
      <c r="M391" s="112" t="str">
        <f>IFERROR(VLOOKUP(G391,女子登録②!$P$2:$V$101,3,FALSE),"0")</f>
        <v>0</v>
      </c>
      <c r="N391" s="112" t="str">
        <f>IFERROR(VLOOKUP(G391,女子登録②!$P$2:$V$101,6,FALSE),"0")</f>
        <v>0</v>
      </c>
      <c r="O391" s="219"/>
      <c r="P391" s="114" t="s">
        <v>266</v>
      </c>
      <c r="Q391" s="219"/>
      <c r="R391" s="112" t="str">
        <f>IFERROR(VLOOKUP(A391,種目!$C$30:$D$55,2,FALSE),"0")</f>
        <v>0</v>
      </c>
      <c r="S391" s="112">
        <f>入力シート③!L86</f>
        <v>0</v>
      </c>
      <c r="T391" s="114">
        <v>0</v>
      </c>
      <c r="U391" s="114">
        <v>2</v>
      </c>
      <c r="V391" s="112">
        <f>入力シート③!$B$1</f>
        <v>0</v>
      </c>
    </row>
    <row r="392" spans="1:22">
      <c r="A392" s="112">
        <f>入力シート③!K87</f>
        <v>0</v>
      </c>
      <c r="B392" s="112" t="str">
        <f t="shared" si="18"/>
        <v>0</v>
      </c>
      <c r="C392" s="112" t="str">
        <f>IFERROR(VLOOKUP(入力シート③!$B$1,所属!$B$2:$C$56,2,FALSE),"0")</f>
        <v>0</v>
      </c>
      <c r="D392" s="219"/>
      <c r="E392" s="219"/>
      <c r="F392" s="112" t="str">
        <f>入力シート③!$G87</f>
        <v/>
      </c>
      <c r="G392" s="112">
        <f>入力シート③!H87</f>
        <v>0</v>
      </c>
      <c r="H392" s="113" t="str">
        <f>IFERROR(VLOOKUP(G392,女子登録②!$P$2:$V$101,4,FALSE),"0")</f>
        <v>0</v>
      </c>
      <c r="I392" s="112">
        <f t="shared" si="19"/>
        <v>0</v>
      </c>
      <c r="J392" s="113" t="str">
        <f>IFERROR(VLOOKUP(I392,女子登録②!$P$2:$V$101,5,FALSE),"0")</f>
        <v>0</v>
      </c>
      <c r="K392" s="113" t="str">
        <f>IFERROR(VLOOKUP(G392,女子登録②!$P$2:$V$101,7,FALSE),"0")</f>
        <v>0</v>
      </c>
      <c r="L392" s="112">
        <v>2</v>
      </c>
      <c r="M392" s="112" t="str">
        <f>IFERROR(VLOOKUP(G392,女子登録②!$P$2:$V$101,3,FALSE),"0")</f>
        <v>0</v>
      </c>
      <c r="N392" s="112" t="str">
        <f>IFERROR(VLOOKUP(G392,女子登録②!$P$2:$V$101,6,FALSE),"0")</f>
        <v>0</v>
      </c>
      <c r="O392" s="219"/>
      <c r="P392" s="114" t="s">
        <v>266</v>
      </c>
      <c r="Q392" s="219"/>
      <c r="R392" s="112" t="str">
        <f>IFERROR(VLOOKUP(A392,種目!$C$30:$D$55,2,FALSE),"0")</f>
        <v>0</v>
      </c>
      <c r="S392" s="112">
        <f>入力シート③!L87</f>
        <v>0</v>
      </c>
      <c r="T392" s="114">
        <v>0</v>
      </c>
      <c r="U392" s="114">
        <v>2</v>
      </c>
      <c r="V392" s="112">
        <f>入力シート③!$B$1</f>
        <v>0</v>
      </c>
    </row>
    <row r="393" spans="1:22">
      <c r="A393" s="112">
        <f>入力シート③!K88</f>
        <v>0</v>
      </c>
      <c r="B393" s="112" t="str">
        <f t="shared" si="18"/>
        <v>0</v>
      </c>
      <c r="C393" s="112" t="str">
        <f>IFERROR(VLOOKUP(入力シート③!$B$1,所属!$B$2:$C$56,2,FALSE),"0")</f>
        <v>0</v>
      </c>
      <c r="D393" s="219"/>
      <c r="E393" s="219"/>
      <c r="F393" s="112" t="str">
        <f>入力シート③!$G88</f>
        <v/>
      </c>
      <c r="G393" s="112">
        <f>入力シート③!H88</f>
        <v>0</v>
      </c>
      <c r="H393" s="113" t="str">
        <f>IFERROR(VLOOKUP(G393,女子登録②!$P$2:$V$101,4,FALSE),"0")</f>
        <v>0</v>
      </c>
      <c r="I393" s="112">
        <f t="shared" si="19"/>
        <v>0</v>
      </c>
      <c r="J393" s="113" t="str">
        <f>IFERROR(VLOOKUP(I393,女子登録②!$P$2:$V$101,5,FALSE),"0")</f>
        <v>0</v>
      </c>
      <c r="K393" s="113" t="str">
        <f>IFERROR(VLOOKUP(G393,女子登録②!$P$2:$V$101,7,FALSE),"0")</f>
        <v>0</v>
      </c>
      <c r="L393" s="112">
        <v>2</v>
      </c>
      <c r="M393" s="112" t="str">
        <f>IFERROR(VLOOKUP(G393,女子登録②!$P$2:$V$101,3,FALSE),"0")</f>
        <v>0</v>
      </c>
      <c r="N393" s="112" t="str">
        <f>IFERROR(VLOOKUP(G393,女子登録②!$P$2:$V$101,6,FALSE),"0")</f>
        <v>0</v>
      </c>
      <c r="O393" s="219"/>
      <c r="P393" s="114" t="s">
        <v>266</v>
      </c>
      <c r="Q393" s="219"/>
      <c r="R393" s="112" t="str">
        <f>IFERROR(VLOOKUP(A393,種目!$C$30:$D$55,2,FALSE),"0")</f>
        <v>0</v>
      </c>
      <c r="S393" s="112">
        <f>入力シート③!L88</f>
        <v>0</v>
      </c>
      <c r="T393" s="114">
        <v>0</v>
      </c>
      <c r="U393" s="114">
        <v>2</v>
      </c>
      <c r="V393" s="112">
        <f>入力シート③!$B$1</f>
        <v>0</v>
      </c>
    </row>
    <row r="394" spans="1:22">
      <c r="A394" s="112">
        <f>入力シート③!K89</f>
        <v>0</v>
      </c>
      <c r="B394" s="112" t="str">
        <f t="shared" si="18"/>
        <v>0</v>
      </c>
      <c r="C394" s="112" t="str">
        <f>IFERROR(VLOOKUP(入力シート③!$B$1,所属!$B$2:$C$56,2,FALSE),"0")</f>
        <v>0</v>
      </c>
      <c r="D394" s="219"/>
      <c r="E394" s="219"/>
      <c r="F394" s="112" t="str">
        <f>入力シート③!$G89</f>
        <v/>
      </c>
      <c r="G394" s="112">
        <f>入力シート③!H89</f>
        <v>0</v>
      </c>
      <c r="H394" s="113" t="str">
        <f>IFERROR(VLOOKUP(G394,女子登録②!$P$2:$V$101,4,FALSE),"0")</f>
        <v>0</v>
      </c>
      <c r="I394" s="112">
        <f t="shared" si="19"/>
        <v>0</v>
      </c>
      <c r="J394" s="113" t="str">
        <f>IFERROR(VLOOKUP(I394,女子登録②!$P$2:$V$101,5,FALSE),"0")</f>
        <v>0</v>
      </c>
      <c r="K394" s="113" t="str">
        <f>IFERROR(VLOOKUP(G394,女子登録②!$P$2:$V$101,7,FALSE),"0")</f>
        <v>0</v>
      </c>
      <c r="L394" s="112">
        <v>2</v>
      </c>
      <c r="M394" s="112" t="str">
        <f>IFERROR(VLOOKUP(G394,女子登録②!$P$2:$V$101,3,FALSE),"0")</f>
        <v>0</v>
      </c>
      <c r="N394" s="112" t="str">
        <f>IFERROR(VLOOKUP(G394,女子登録②!$P$2:$V$101,6,FALSE),"0")</f>
        <v>0</v>
      </c>
      <c r="O394" s="219"/>
      <c r="P394" s="114" t="s">
        <v>266</v>
      </c>
      <c r="Q394" s="219"/>
      <c r="R394" s="112" t="str">
        <f>IFERROR(VLOOKUP(A394,種目!$C$30:$D$55,2,FALSE),"0")</f>
        <v>0</v>
      </c>
      <c r="S394" s="112">
        <f>入力シート③!L89</f>
        <v>0</v>
      </c>
      <c r="T394" s="114">
        <v>0</v>
      </c>
      <c r="U394" s="114">
        <v>2</v>
      </c>
      <c r="V394" s="112">
        <f>入力シート③!$B$1</f>
        <v>0</v>
      </c>
    </row>
    <row r="395" spans="1:22">
      <c r="A395" s="112">
        <f>入力シート③!K90</f>
        <v>0</v>
      </c>
      <c r="B395" s="112" t="str">
        <f t="shared" si="18"/>
        <v>0</v>
      </c>
      <c r="C395" s="112" t="str">
        <f>IFERROR(VLOOKUP(入力シート③!$B$1,所属!$B$2:$C$56,2,FALSE),"0")</f>
        <v>0</v>
      </c>
      <c r="D395" s="219"/>
      <c r="E395" s="219"/>
      <c r="F395" s="112" t="str">
        <f>入力シート③!$G90</f>
        <v/>
      </c>
      <c r="G395" s="112">
        <f>入力シート③!H90</f>
        <v>0</v>
      </c>
      <c r="H395" s="113" t="str">
        <f>IFERROR(VLOOKUP(G395,女子登録②!$P$2:$V$101,4,FALSE),"0")</f>
        <v>0</v>
      </c>
      <c r="I395" s="112">
        <f t="shared" si="19"/>
        <v>0</v>
      </c>
      <c r="J395" s="113" t="str">
        <f>IFERROR(VLOOKUP(I395,女子登録②!$P$2:$V$101,5,FALSE),"0")</f>
        <v>0</v>
      </c>
      <c r="K395" s="113" t="str">
        <f>IFERROR(VLOOKUP(G395,女子登録②!$P$2:$V$101,7,FALSE),"0")</f>
        <v>0</v>
      </c>
      <c r="L395" s="112">
        <v>2</v>
      </c>
      <c r="M395" s="112" t="str">
        <f>IFERROR(VLOOKUP(G395,女子登録②!$P$2:$V$101,3,FALSE),"0")</f>
        <v>0</v>
      </c>
      <c r="N395" s="112" t="str">
        <f>IFERROR(VLOOKUP(G395,女子登録②!$P$2:$V$101,6,FALSE),"0")</f>
        <v>0</v>
      </c>
      <c r="O395" s="219"/>
      <c r="P395" s="114" t="s">
        <v>266</v>
      </c>
      <c r="Q395" s="219"/>
      <c r="R395" s="112" t="str">
        <f>IFERROR(VLOOKUP(A395,種目!$C$30:$D$55,2,FALSE),"0")</f>
        <v>0</v>
      </c>
      <c r="S395" s="112">
        <f>入力シート③!L90</f>
        <v>0</v>
      </c>
      <c r="T395" s="114">
        <v>0</v>
      </c>
      <c r="U395" s="114">
        <v>2</v>
      </c>
      <c r="V395" s="112">
        <f>入力シート③!$B$1</f>
        <v>0</v>
      </c>
    </row>
    <row r="396" spans="1:22">
      <c r="A396" s="112">
        <f>入力シート③!K91</f>
        <v>0</v>
      </c>
      <c r="B396" s="112" t="str">
        <f t="shared" si="18"/>
        <v>0</v>
      </c>
      <c r="C396" s="112" t="str">
        <f>IFERROR(VLOOKUP(入力シート③!$B$1,所属!$B$2:$C$56,2,FALSE),"0")</f>
        <v>0</v>
      </c>
      <c r="D396" s="219"/>
      <c r="E396" s="219"/>
      <c r="F396" s="112" t="str">
        <f>入力シート③!$G91</f>
        <v/>
      </c>
      <c r="G396" s="112">
        <f>入力シート③!H91</f>
        <v>0</v>
      </c>
      <c r="H396" s="113" t="str">
        <f>IFERROR(VLOOKUP(G396,女子登録②!$P$2:$V$101,4,FALSE),"0")</f>
        <v>0</v>
      </c>
      <c r="I396" s="112">
        <f t="shared" si="19"/>
        <v>0</v>
      </c>
      <c r="J396" s="113" t="str">
        <f>IFERROR(VLOOKUP(I396,女子登録②!$P$2:$V$101,5,FALSE),"0")</f>
        <v>0</v>
      </c>
      <c r="K396" s="113" t="str">
        <f>IFERROR(VLOOKUP(G396,女子登録②!$P$2:$V$101,7,FALSE),"0")</f>
        <v>0</v>
      </c>
      <c r="L396" s="112">
        <v>2</v>
      </c>
      <c r="M396" s="112" t="str">
        <f>IFERROR(VLOOKUP(G396,女子登録②!$P$2:$V$101,3,FALSE),"0")</f>
        <v>0</v>
      </c>
      <c r="N396" s="112" t="str">
        <f>IFERROR(VLOOKUP(G396,女子登録②!$P$2:$V$101,6,FALSE),"0")</f>
        <v>0</v>
      </c>
      <c r="O396" s="219"/>
      <c r="P396" s="114" t="s">
        <v>266</v>
      </c>
      <c r="Q396" s="219"/>
      <c r="R396" s="112" t="str">
        <f>IFERROR(VLOOKUP(A396,種目!$C$30:$D$55,2,FALSE),"0")</f>
        <v>0</v>
      </c>
      <c r="S396" s="112">
        <f>入力シート③!L91</f>
        <v>0</v>
      </c>
      <c r="T396" s="114">
        <v>0</v>
      </c>
      <c r="U396" s="114">
        <v>2</v>
      </c>
      <c r="V396" s="112">
        <f>入力シート③!$B$1</f>
        <v>0</v>
      </c>
    </row>
    <row r="397" spans="1:22">
      <c r="A397" s="112">
        <f>入力シート③!K92</f>
        <v>0</v>
      </c>
      <c r="B397" s="112" t="str">
        <f t="shared" si="18"/>
        <v>0</v>
      </c>
      <c r="C397" s="112" t="str">
        <f>IFERROR(VLOOKUP(入力シート③!$B$1,所属!$B$2:$C$56,2,FALSE),"0")</f>
        <v>0</v>
      </c>
      <c r="D397" s="219"/>
      <c r="E397" s="219"/>
      <c r="F397" s="112" t="str">
        <f>入力シート③!$G92</f>
        <v/>
      </c>
      <c r="G397" s="112">
        <f>入力シート③!H92</f>
        <v>0</v>
      </c>
      <c r="H397" s="113" t="str">
        <f>IFERROR(VLOOKUP(G397,女子登録②!$P$2:$V$101,4,FALSE),"0")</f>
        <v>0</v>
      </c>
      <c r="I397" s="112">
        <f t="shared" si="19"/>
        <v>0</v>
      </c>
      <c r="J397" s="113" t="str">
        <f>IFERROR(VLOOKUP(I397,女子登録②!$P$2:$V$101,5,FALSE),"0")</f>
        <v>0</v>
      </c>
      <c r="K397" s="113" t="str">
        <f>IFERROR(VLOOKUP(G397,女子登録②!$P$2:$V$101,7,FALSE),"0")</f>
        <v>0</v>
      </c>
      <c r="L397" s="112">
        <v>2</v>
      </c>
      <c r="M397" s="112" t="str">
        <f>IFERROR(VLOOKUP(G397,女子登録②!$P$2:$V$101,3,FALSE),"0")</f>
        <v>0</v>
      </c>
      <c r="N397" s="112" t="str">
        <f>IFERROR(VLOOKUP(G397,女子登録②!$P$2:$V$101,6,FALSE),"0")</f>
        <v>0</v>
      </c>
      <c r="O397" s="219"/>
      <c r="P397" s="114" t="s">
        <v>266</v>
      </c>
      <c r="Q397" s="219"/>
      <c r="R397" s="112" t="str">
        <f>IFERROR(VLOOKUP(A397,種目!$C$30:$D$55,2,FALSE),"0")</f>
        <v>0</v>
      </c>
      <c r="S397" s="112">
        <f>入力シート③!L92</f>
        <v>0</v>
      </c>
      <c r="T397" s="114">
        <v>0</v>
      </c>
      <c r="U397" s="114">
        <v>2</v>
      </c>
      <c r="V397" s="112">
        <f>入力シート③!$B$1</f>
        <v>0</v>
      </c>
    </row>
    <row r="398" spans="1:22">
      <c r="A398" s="112">
        <f>入力シート③!K93</f>
        <v>0</v>
      </c>
      <c r="B398" s="112" t="str">
        <f t="shared" si="18"/>
        <v>0</v>
      </c>
      <c r="C398" s="112" t="str">
        <f>IFERROR(VLOOKUP(入力シート③!$B$1,所属!$B$2:$C$56,2,FALSE),"0")</f>
        <v>0</v>
      </c>
      <c r="D398" s="219"/>
      <c r="E398" s="219"/>
      <c r="F398" s="112" t="str">
        <f>入力シート③!$G93</f>
        <v/>
      </c>
      <c r="G398" s="112">
        <f>入力シート③!H93</f>
        <v>0</v>
      </c>
      <c r="H398" s="113" t="str">
        <f>IFERROR(VLOOKUP(G398,女子登録②!$P$2:$V$101,4,FALSE),"0")</f>
        <v>0</v>
      </c>
      <c r="I398" s="112">
        <f t="shared" si="19"/>
        <v>0</v>
      </c>
      <c r="J398" s="113" t="str">
        <f>IFERROR(VLOOKUP(I398,女子登録②!$P$2:$V$101,5,FALSE),"0")</f>
        <v>0</v>
      </c>
      <c r="K398" s="113" t="str">
        <f>IFERROR(VLOOKUP(G398,女子登録②!$P$2:$V$101,7,FALSE),"0")</f>
        <v>0</v>
      </c>
      <c r="L398" s="112">
        <v>2</v>
      </c>
      <c r="M398" s="112" t="str">
        <f>IFERROR(VLOOKUP(G398,女子登録②!$P$2:$V$101,3,FALSE),"0")</f>
        <v>0</v>
      </c>
      <c r="N398" s="112" t="str">
        <f>IFERROR(VLOOKUP(G398,女子登録②!$P$2:$V$101,6,FALSE),"0")</f>
        <v>0</v>
      </c>
      <c r="O398" s="219"/>
      <c r="P398" s="114" t="s">
        <v>266</v>
      </c>
      <c r="Q398" s="219"/>
      <c r="R398" s="112" t="str">
        <f>IFERROR(VLOOKUP(A398,種目!$C$30:$D$55,2,FALSE),"0")</f>
        <v>0</v>
      </c>
      <c r="S398" s="112">
        <f>入力シート③!L93</f>
        <v>0</v>
      </c>
      <c r="T398" s="114">
        <v>0</v>
      </c>
      <c r="U398" s="114">
        <v>2</v>
      </c>
      <c r="V398" s="112">
        <f>入力シート③!$B$1</f>
        <v>0</v>
      </c>
    </row>
    <row r="399" spans="1:22">
      <c r="A399" s="112">
        <f>入力シート③!K94</f>
        <v>0</v>
      </c>
      <c r="B399" s="112" t="str">
        <f t="shared" si="18"/>
        <v>0</v>
      </c>
      <c r="C399" s="112" t="str">
        <f>IFERROR(VLOOKUP(入力シート③!$B$1,所属!$B$2:$C$56,2,FALSE),"0")</f>
        <v>0</v>
      </c>
      <c r="D399" s="219"/>
      <c r="E399" s="219"/>
      <c r="F399" s="112" t="str">
        <f>入力シート③!$G94</f>
        <v/>
      </c>
      <c r="G399" s="112">
        <f>入力シート③!H94</f>
        <v>0</v>
      </c>
      <c r="H399" s="113" t="str">
        <f>IFERROR(VLOOKUP(G399,女子登録②!$P$2:$V$101,4,FALSE),"0")</f>
        <v>0</v>
      </c>
      <c r="I399" s="112">
        <f t="shared" si="19"/>
        <v>0</v>
      </c>
      <c r="J399" s="113" t="str">
        <f>IFERROR(VLOOKUP(I399,女子登録②!$P$2:$V$101,5,FALSE),"0")</f>
        <v>0</v>
      </c>
      <c r="K399" s="113" t="str">
        <f>IFERROR(VLOOKUP(G399,女子登録②!$P$2:$V$101,7,FALSE),"0")</f>
        <v>0</v>
      </c>
      <c r="L399" s="112">
        <v>2</v>
      </c>
      <c r="M399" s="112" t="str">
        <f>IFERROR(VLOOKUP(G399,女子登録②!$P$2:$V$101,3,FALSE),"0")</f>
        <v>0</v>
      </c>
      <c r="N399" s="112" t="str">
        <f>IFERROR(VLOOKUP(G399,女子登録②!$P$2:$V$101,6,FALSE),"0")</f>
        <v>0</v>
      </c>
      <c r="O399" s="219"/>
      <c r="P399" s="114" t="s">
        <v>266</v>
      </c>
      <c r="Q399" s="219"/>
      <c r="R399" s="112" t="str">
        <f>IFERROR(VLOOKUP(A399,種目!$C$30:$D$55,2,FALSE),"0")</f>
        <v>0</v>
      </c>
      <c r="S399" s="112">
        <f>入力シート③!L94</f>
        <v>0</v>
      </c>
      <c r="T399" s="114">
        <v>0</v>
      </c>
      <c r="U399" s="114">
        <v>2</v>
      </c>
      <c r="V399" s="112">
        <f>入力シート③!$B$1</f>
        <v>0</v>
      </c>
    </row>
    <row r="400" spans="1:22">
      <c r="A400" s="112">
        <f>入力シート③!K95</f>
        <v>0</v>
      </c>
      <c r="B400" s="112" t="str">
        <f t="shared" si="18"/>
        <v>0</v>
      </c>
      <c r="C400" s="112" t="str">
        <f>IFERROR(VLOOKUP(入力シート③!$B$1,所属!$B$2:$C$56,2,FALSE),"0")</f>
        <v>0</v>
      </c>
      <c r="D400" s="219"/>
      <c r="E400" s="219"/>
      <c r="F400" s="112" t="str">
        <f>入力シート③!$G95</f>
        <v/>
      </c>
      <c r="G400" s="112">
        <f>入力シート③!H95</f>
        <v>0</v>
      </c>
      <c r="H400" s="113" t="str">
        <f>IFERROR(VLOOKUP(G400,女子登録②!$P$2:$V$101,4,FALSE),"0")</f>
        <v>0</v>
      </c>
      <c r="I400" s="112">
        <f t="shared" si="19"/>
        <v>0</v>
      </c>
      <c r="J400" s="113" t="str">
        <f>IFERROR(VLOOKUP(I400,女子登録②!$P$2:$V$101,5,FALSE),"0")</f>
        <v>0</v>
      </c>
      <c r="K400" s="113" t="str">
        <f>IFERROR(VLOOKUP(G400,女子登録②!$P$2:$V$101,7,FALSE),"0")</f>
        <v>0</v>
      </c>
      <c r="L400" s="112">
        <v>2</v>
      </c>
      <c r="M400" s="112" t="str">
        <f>IFERROR(VLOOKUP(G400,女子登録②!$P$2:$V$101,3,FALSE),"0")</f>
        <v>0</v>
      </c>
      <c r="N400" s="112" t="str">
        <f>IFERROR(VLOOKUP(G400,女子登録②!$P$2:$V$101,6,FALSE),"0")</f>
        <v>0</v>
      </c>
      <c r="O400" s="219"/>
      <c r="P400" s="114" t="s">
        <v>266</v>
      </c>
      <c r="Q400" s="219"/>
      <c r="R400" s="112" t="str">
        <f>IFERROR(VLOOKUP(A400,種目!$C$30:$D$55,2,FALSE),"0")</f>
        <v>0</v>
      </c>
      <c r="S400" s="112">
        <f>入力シート③!L95</f>
        <v>0</v>
      </c>
      <c r="T400" s="114">
        <v>0</v>
      </c>
      <c r="U400" s="114">
        <v>2</v>
      </c>
      <c r="V400" s="112">
        <f>入力シート③!$B$1</f>
        <v>0</v>
      </c>
    </row>
    <row r="401" spans="1:22">
      <c r="A401" s="112">
        <f>入力シート③!K96</f>
        <v>0</v>
      </c>
      <c r="B401" s="112" t="str">
        <f t="shared" si="18"/>
        <v>0</v>
      </c>
      <c r="C401" s="112" t="str">
        <f>IFERROR(VLOOKUP(入力シート③!$B$1,所属!$B$2:$C$56,2,FALSE),"0")</f>
        <v>0</v>
      </c>
      <c r="D401" s="219"/>
      <c r="E401" s="219"/>
      <c r="F401" s="112" t="str">
        <f>入力シート③!$G96</f>
        <v/>
      </c>
      <c r="G401" s="112">
        <f>入力シート③!H96</f>
        <v>0</v>
      </c>
      <c r="H401" s="113" t="str">
        <f>IFERROR(VLOOKUP(G401,女子登録②!$P$2:$V$101,4,FALSE),"0")</f>
        <v>0</v>
      </c>
      <c r="I401" s="112">
        <f t="shared" si="19"/>
        <v>0</v>
      </c>
      <c r="J401" s="113" t="str">
        <f>IFERROR(VLOOKUP(I401,女子登録②!$P$2:$V$101,5,FALSE),"0")</f>
        <v>0</v>
      </c>
      <c r="K401" s="113" t="str">
        <f>IFERROR(VLOOKUP(G401,女子登録②!$P$2:$V$101,7,FALSE),"0")</f>
        <v>0</v>
      </c>
      <c r="L401" s="112">
        <v>2</v>
      </c>
      <c r="M401" s="112" t="str">
        <f>IFERROR(VLOOKUP(G401,女子登録②!$P$2:$V$101,3,FALSE),"0")</f>
        <v>0</v>
      </c>
      <c r="N401" s="112" t="str">
        <f>IFERROR(VLOOKUP(G401,女子登録②!$P$2:$V$101,6,FALSE),"0")</f>
        <v>0</v>
      </c>
      <c r="O401" s="219"/>
      <c r="P401" s="114" t="s">
        <v>266</v>
      </c>
      <c r="Q401" s="219"/>
      <c r="R401" s="112" t="str">
        <f>IFERROR(VLOOKUP(A401,種目!$C$30:$D$55,2,FALSE),"0")</f>
        <v>0</v>
      </c>
      <c r="S401" s="112">
        <f>入力シート③!L96</f>
        <v>0</v>
      </c>
      <c r="T401" s="114">
        <v>0</v>
      </c>
      <c r="U401" s="114">
        <v>2</v>
      </c>
      <c r="V401" s="112">
        <f>入力シート③!$B$1</f>
        <v>0</v>
      </c>
    </row>
    <row r="402" spans="1:22">
      <c r="A402" s="112">
        <f>入力シート③!K97</f>
        <v>0</v>
      </c>
      <c r="B402" s="112" t="str">
        <f t="shared" si="18"/>
        <v>0</v>
      </c>
      <c r="C402" s="112" t="str">
        <f>IFERROR(VLOOKUP(入力シート③!$B$1,所属!$B$2:$C$56,2,FALSE),"0")</f>
        <v>0</v>
      </c>
      <c r="D402" s="219"/>
      <c r="E402" s="219"/>
      <c r="F402" s="112" t="str">
        <f>入力シート③!$G97</f>
        <v/>
      </c>
      <c r="G402" s="112">
        <f>入力シート③!H97</f>
        <v>0</v>
      </c>
      <c r="H402" s="113" t="str">
        <f>IFERROR(VLOOKUP(G402,女子登録②!$P$2:$V$101,4,FALSE),"0")</f>
        <v>0</v>
      </c>
      <c r="I402" s="112">
        <f t="shared" si="19"/>
        <v>0</v>
      </c>
      <c r="J402" s="113" t="str">
        <f>IFERROR(VLOOKUP(I402,女子登録②!$P$2:$V$101,5,FALSE),"0")</f>
        <v>0</v>
      </c>
      <c r="K402" s="113" t="str">
        <f>IFERROR(VLOOKUP(G402,女子登録②!$P$2:$V$101,7,FALSE),"0")</f>
        <v>0</v>
      </c>
      <c r="L402" s="112">
        <v>2</v>
      </c>
      <c r="M402" s="112" t="str">
        <f>IFERROR(VLOOKUP(G402,女子登録②!$P$2:$V$101,3,FALSE),"0")</f>
        <v>0</v>
      </c>
      <c r="N402" s="112" t="str">
        <f>IFERROR(VLOOKUP(G402,女子登録②!$P$2:$V$101,6,FALSE),"0")</f>
        <v>0</v>
      </c>
      <c r="O402" s="219"/>
      <c r="P402" s="114" t="s">
        <v>266</v>
      </c>
      <c r="Q402" s="219"/>
      <c r="R402" s="112" t="str">
        <f>IFERROR(VLOOKUP(A402,種目!$C$30:$D$55,2,FALSE),"0")</f>
        <v>0</v>
      </c>
      <c r="S402" s="112">
        <f>入力シート③!L97</f>
        <v>0</v>
      </c>
      <c r="T402" s="114">
        <v>0</v>
      </c>
      <c r="U402" s="114">
        <v>2</v>
      </c>
      <c r="V402" s="112">
        <f>入力シート③!$B$1</f>
        <v>0</v>
      </c>
    </row>
    <row r="403" spans="1:22">
      <c r="A403" s="112">
        <f>入力シート③!K98</f>
        <v>0</v>
      </c>
      <c r="B403" s="112" t="str">
        <f t="shared" ref="B403:B415" si="20">IFERROR(100000*L403+F403,"0")</f>
        <v>0</v>
      </c>
      <c r="C403" s="112" t="str">
        <f>IFERROR(VLOOKUP(入力シート③!$B$1,所属!$B$2:$C$56,2,FALSE),"0")</f>
        <v>0</v>
      </c>
      <c r="D403" s="219"/>
      <c r="E403" s="219"/>
      <c r="F403" s="112" t="str">
        <f>入力シート③!$G98</f>
        <v/>
      </c>
      <c r="G403" s="112">
        <f>入力シート③!H98</f>
        <v>0</v>
      </c>
      <c r="H403" s="113" t="str">
        <f>IFERROR(VLOOKUP(G403,女子登録②!$P$2:$V$101,4,FALSE),"0")</f>
        <v>0</v>
      </c>
      <c r="I403" s="112">
        <f t="shared" si="19"/>
        <v>0</v>
      </c>
      <c r="J403" s="113" t="str">
        <f>IFERROR(VLOOKUP(I403,女子登録②!$P$2:$V$101,5,FALSE),"0")</f>
        <v>0</v>
      </c>
      <c r="K403" s="113" t="str">
        <f>IFERROR(VLOOKUP(G403,女子登録②!$P$2:$V$101,7,FALSE),"0")</f>
        <v>0</v>
      </c>
      <c r="L403" s="112">
        <v>2</v>
      </c>
      <c r="M403" s="112" t="str">
        <f>IFERROR(VLOOKUP(G403,女子登録②!$P$2:$V$101,3,FALSE),"0")</f>
        <v>0</v>
      </c>
      <c r="N403" s="112" t="str">
        <f>IFERROR(VLOOKUP(G403,女子登録②!$P$2:$V$101,6,FALSE),"0")</f>
        <v>0</v>
      </c>
      <c r="O403" s="219"/>
      <c r="P403" s="114" t="s">
        <v>266</v>
      </c>
      <c r="Q403" s="219"/>
      <c r="R403" s="112" t="str">
        <f>IFERROR(VLOOKUP(A403,種目!$C$30:$D$55,2,FALSE),"0")</f>
        <v>0</v>
      </c>
      <c r="S403" s="112">
        <f>入力シート③!L98</f>
        <v>0</v>
      </c>
      <c r="T403" s="114">
        <v>0</v>
      </c>
      <c r="U403" s="114">
        <v>2</v>
      </c>
      <c r="V403" s="112">
        <f>入力シート③!$B$1</f>
        <v>0</v>
      </c>
    </row>
    <row r="404" spans="1:22">
      <c r="A404" s="112">
        <f>入力シート③!K99</f>
        <v>0</v>
      </c>
      <c r="B404" s="112" t="str">
        <f t="shared" si="20"/>
        <v>0</v>
      </c>
      <c r="C404" s="112" t="str">
        <f>IFERROR(VLOOKUP(入力シート③!$B$1,所属!$B$2:$C$56,2,FALSE),"0")</f>
        <v>0</v>
      </c>
      <c r="D404" s="219"/>
      <c r="E404" s="219"/>
      <c r="F404" s="112" t="str">
        <f>入力シート③!$G99</f>
        <v/>
      </c>
      <c r="G404" s="112">
        <f>入力シート③!H99</f>
        <v>0</v>
      </c>
      <c r="H404" s="113" t="str">
        <f>IFERROR(VLOOKUP(G404,女子登録②!$P$2:$V$101,4,FALSE),"0")</f>
        <v>0</v>
      </c>
      <c r="I404" s="112">
        <f t="shared" si="19"/>
        <v>0</v>
      </c>
      <c r="J404" s="113" t="str">
        <f>IFERROR(VLOOKUP(I404,女子登録②!$P$2:$V$101,5,FALSE),"0")</f>
        <v>0</v>
      </c>
      <c r="K404" s="113" t="str">
        <f>IFERROR(VLOOKUP(G404,女子登録②!$P$2:$V$101,7,FALSE),"0")</f>
        <v>0</v>
      </c>
      <c r="L404" s="112">
        <v>2</v>
      </c>
      <c r="M404" s="112" t="str">
        <f>IFERROR(VLOOKUP(G404,女子登録②!$P$2:$V$101,3,FALSE),"0")</f>
        <v>0</v>
      </c>
      <c r="N404" s="112" t="str">
        <f>IFERROR(VLOOKUP(G404,女子登録②!$P$2:$V$101,6,FALSE),"0")</f>
        <v>0</v>
      </c>
      <c r="O404" s="219"/>
      <c r="P404" s="114" t="s">
        <v>266</v>
      </c>
      <c r="Q404" s="219"/>
      <c r="R404" s="112" t="str">
        <f>IFERROR(VLOOKUP(A404,種目!$C$30:$D$55,2,FALSE),"0")</f>
        <v>0</v>
      </c>
      <c r="S404" s="112">
        <f>入力シート③!L99</f>
        <v>0</v>
      </c>
      <c r="T404" s="114">
        <v>0</v>
      </c>
      <c r="U404" s="114">
        <v>2</v>
      </c>
      <c r="V404" s="112">
        <f>入力シート③!$B$1</f>
        <v>0</v>
      </c>
    </row>
    <row r="405" spans="1:22">
      <c r="A405" s="112">
        <f>入力シート③!K100</f>
        <v>0</v>
      </c>
      <c r="B405" s="112" t="str">
        <f t="shared" si="20"/>
        <v>0</v>
      </c>
      <c r="C405" s="112" t="str">
        <f>IFERROR(VLOOKUP(入力シート③!$B$1,所属!$B$2:$C$56,2,FALSE),"0")</f>
        <v>0</v>
      </c>
      <c r="D405" s="219"/>
      <c r="E405" s="219"/>
      <c r="F405" s="112" t="str">
        <f>入力シート③!$G100</f>
        <v/>
      </c>
      <c r="G405" s="112">
        <f>入力シート③!H100</f>
        <v>0</v>
      </c>
      <c r="H405" s="113" t="str">
        <f>IFERROR(VLOOKUP(G405,女子登録②!$P$2:$V$101,4,FALSE),"0")</f>
        <v>0</v>
      </c>
      <c r="I405" s="112">
        <f t="shared" si="19"/>
        <v>0</v>
      </c>
      <c r="J405" s="113" t="str">
        <f>IFERROR(VLOOKUP(I405,女子登録②!$P$2:$V$101,5,FALSE),"0")</f>
        <v>0</v>
      </c>
      <c r="K405" s="113" t="str">
        <f>IFERROR(VLOOKUP(G405,女子登録②!$P$2:$V$101,7,FALSE),"0")</f>
        <v>0</v>
      </c>
      <c r="L405" s="112">
        <v>2</v>
      </c>
      <c r="M405" s="112" t="str">
        <f>IFERROR(VLOOKUP(G405,女子登録②!$P$2:$V$101,3,FALSE),"0")</f>
        <v>0</v>
      </c>
      <c r="N405" s="112" t="str">
        <f>IFERROR(VLOOKUP(G405,女子登録②!$P$2:$V$101,6,FALSE),"0")</f>
        <v>0</v>
      </c>
      <c r="O405" s="219"/>
      <c r="P405" s="114" t="s">
        <v>266</v>
      </c>
      <c r="Q405" s="219"/>
      <c r="R405" s="112" t="str">
        <f>IFERROR(VLOOKUP(A405,種目!$C$30:$D$55,2,FALSE),"0")</f>
        <v>0</v>
      </c>
      <c r="S405" s="112">
        <f>入力シート③!L100</f>
        <v>0</v>
      </c>
      <c r="T405" s="114">
        <v>0</v>
      </c>
      <c r="U405" s="114">
        <v>2</v>
      </c>
      <c r="V405" s="112">
        <f>入力シート③!$B$1</f>
        <v>0</v>
      </c>
    </row>
    <row r="406" spans="1:22">
      <c r="A406" s="112">
        <f>入力シート③!K101</f>
        <v>0</v>
      </c>
      <c r="B406" s="112" t="str">
        <f t="shared" si="20"/>
        <v>0</v>
      </c>
      <c r="C406" s="112" t="str">
        <f>IFERROR(VLOOKUP(入力シート③!$B$1,所属!$B$2:$C$56,2,FALSE),"0")</f>
        <v>0</v>
      </c>
      <c r="D406" s="219"/>
      <c r="E406" s="219"/>
      <c r="F406" s="112" t="str">
        <f>入力シート③!$G101</f>
        <v/>
      </c>
      <c r="G406" s="112">
        <f>入力シート③!H101</f>
        <v>0</v>
      </c>
      <c r="H406" s="113" t="str">
        <f>IFERROR(VLOOKUP(G406,女子登録②!$P$2:$V$101,4,FALSE),"0")</f>
        <v>0</v>
      </c>
      <c r="I406" s="112">
        <f t="shared" si="19"/>
        <v>0</v>
      </c>
      <c r="J406" s="113" t="str">
        <f>IFERROR(VLOOKUP(I406,女子登録②!$P$2:$V$101,5,FALSE),"0")</f>
        <v>0</v>
      </c>
      <c r="K406" s="113" t="str">
        <f>IFERROR(VLOOKUP(G406,女子登録②!$P$2:$V$101,7,FALSE),"0")</f>
        <v>0</v>
      </c>
      <c r="L406" s="112">
        <v>2</v>
      </c>
      <c r="M406" s="112" t="str">
        <f>IFERROR(VLOOKUP(G406,女子登録②!$P$2:$V$101,3,FALSE),"0")</f>
        <v>0</v>
      </c>
      <c r="N406" s="112" t="str">
        <f>IFERROR(VLOOKUP(G406,女子登録②!$P$2:$V$101,6,FALSE),"0")</f>
        <v>0</v>
      </c>
      <c r="O406" s="219"/>
      <c r="P406" s="114" t="s">
        <v>266</v>
      </c>
      <c r="Q406" s="219"/>
      <c r="R406" s="112" t="str">
        <f>IFERROR(VLOOKUP(A406,種目!$C$30:$D$55,2,FALSE),"0")</f>
        <v>0</v>
      </c>
      <c r="S406" s="112">
        <f>入力シート③!L101</f>
        <v>0</v>
      </c>
      <c r="T406" s="114">
        <v>0</v>
      </c>
      <c r="U406" s="114">
        <v>2</v>
      </c>
      <c r="V406" s="112">
        <f>入力シート③!$B$1</f>
        <v>0</v>
      </c>
    </row>
    <row r="407" spans="1:22">
      <c r="A407" s="112">
        <f>入力シート③!K102</f>
        <v>0</v>
      </c>
      <c r="B407" s="112" t="str">
        <f t="shared" si="20"/>
        <v>0</v>
      </c>
      <c r="C407" s="112" t="str">
        <f>IFERROR(VLOOKUP(入力シート③!$B$1,所属!$B$2:$C$56,2,FALSE),"0")</f>
        <v>0</v>
      </c>
      <c r="D407" s="219"/>
      <c r="E407" s="219"/>
      <c r="F407" s="112" t="str">
        <f>入力シート③!$G102</f>
        <v/>
      </c>
      <c r="G407" s="112">
        <f>入力シート③!H102</f>
        <v>0</v>
      </c>
      <c r="H407" s="113" t="str">
        <f>IFERROR(VLOOKUP(G407,女子登録②!$P$2:$V$101,4,FALSE),"0")</f>
        <v>0</v>
      </c>
      <c r="I407" s="112">
        <f t="shared" si="19"/>
        <v>0</v>
      </c>
      <c r="J407" s="113" t="str">
        <f>IFERROR(VLOOKUP(I407,女子登録②!$P$2:$V$101,5,FALSE),"0")</f>
        <v>0</v>
      </c>
      <c r="K407" s="113" t="str">
        <f>IFERROR(VLOOKUP(G407,女子登録②!$P$2:$V$101,7,FALSE),"0")</f>
        <v>0</v>
      </c>
      <c r="L407" s="112">
        <v>2</v>
      </c>
      <c r="M407" s="112" t="str">
        <f>IFERROR(VLOOKUP(G407,女子登録②!$P$2:$V$101,3,FALSE),"0")</f>
        <v>0</v>
      </c>
      <c r="N407" s="112" t="str">
        <f>IFERROR(VLOOKUP(G407,女子登録②!$P$2:$V$101,6,FALSE),"0")</f>
        <v>0</v>
      </c>
      <c r="O407" s="219"/>
      <c r="P407" s="114" t="s">
        <v>266</v>
      </c>
      <c r="Q407" s="219"/>
      <c r="R407" s="112" t="str">
        <f>IFERROR(VLOOKUP(A407,種目!$C$30:$D$55,2,FALSE),"0")</f>
        <v>0</v>
      </c>
      <c r="S407" s="112">
        <f>入力シート③!L102</f>
        <v>0</v>
      </c>
      <c r="T407" s="114">
        <v>0</v>
      </c>
      <c r="U407" s="114">
        <v>2</v>
      </c>
      <c r="V407" s="112">
        <f>入力シート③!$B$1</f>
        <v>0</v>
      </c>
    </row>
    <row r="408" spans="1:22">
      <c r="A408" s="112">
        <f>入力シート③!K103</f>
        <v>0</v>
      </c>
      <c r="B408" s="112" t="str">
        <f t="shared" si="20"/>
        <v>0</v>
      </c>
      <c r="C408" s="112" t="str">
        <f>IFERROR(VLOOKUP(入力シート③!$B$1,所属!$B$2:$C$56,2,FALSE),"0")</f>
        <v>0</v>
      </c>
      <c r="D408" s="219"/>
      <c r="E408" s="219"/>
      <c r="F408" s="112" t="str">
        <f>入力シート③!$G103</f>
        <v/>
      </c>
      <c r="G408" s="112">
        <f>入力シート③!H103</f>
        <v>0</v>
      </c>
      <c r="H408" s="113" t="str">
        <f>IFERROR(VLOOKUP(G408,女子登録②!$P$2:$V$101,4,FALSE),"0")</f>
        <v>0</v>
      </c>
      <c r="I408" s="112">
        <f t="shared" si="19"/>
        <v>0</v>
      </c>
      <c r="J408" s="113" t="str">
        <f>IFERROR(VLOOKUP(I408,女子登録②!$P$2:$V$101,5,FALSE),"0")</f>
        <v>0</v>
      </c>
      <c r="K408" s="113" t="str">
        <f>IFERROR(VLOOKUP(G408,女子登録②!$P$2:$V$101,7,FALSE),"0")</f>
        <v>0</v>
      </c>
      <c r="L408" s="112">
        <v>2</v>
      </c>
      <c r="M408" s="112" t="str">
        <f>IFERROR(VLOOKUP(G408,女子登録②!$P$2:$V$101,3,FALSE),"0")</f>
        <v>0</v>
      </c>
      <c r="N408" s="112" t="str">
        <f>IFERROR(VLOOKUP(G408,女子登録②!$P$2:$V$101,6,FALSE),"0")</f>
        <v>0</v>
      </c>
      <c r="O408" s="219"/>
      <c r="P408" s="114" t="s">
        <v>266</v>
      </c>
      <c r="Q408" s="219"/>
      <c r="R408" s="112" t="str">
        <f>IFERROR(VLOOKUP(A408,種目!$C$30:$D$55,2,FALSE),"0")</f>
        <v>0</v>
      </c>
      <c r="S408" s="112">
        <f>入力シート③!L103</f>
        <v>0</v>
      </c>
      <c r="T408" s="114">
        <v>0</v>
      </c>
      <c r="U408" s="114">
        <v>2</v>
      </c>
      <c r="V408" s="112">
        <f>入力シート③!$B$1</f>
        <v>0</v>
      </c>
    </row>
    <row r="409" spans="1:22">
      <c r="A409" s="112">
        <f>入力シート③!K104</f>
        <v>0</v>
      </c>
      <c r="B409" s="112" t="str">
        <f t="shared" si="20"/>
        <v>0</v>
      </c>
      <c r="C409" s="112" t="str">
        <f>IFERROR(VLOOKUP(入力シート③!$B$1,所属!$B$2:$C$56,2,FALSE),"0")</f>
        <v>0</v>
      </c>
      <c r="D409" s="219"/>
      <c r="E409" s="219"/>
      <c r="F409" s="112" t="str">
        <f>入力シート③!$G104</f>
        <v/>
      </c>
      <c r="G409" s="112">
        <f>入力シート③!H104</f>
        <v>0</v>
      </c>
      <c r="H409" s="113" t="str">
        <f>IFERROR(VLOOKUP(G409,女子登録②!$P$2:$V$101,4,FALSE),"0")</f>
        <v>0</v>
      </c>
      <c r="I409" s="112">
        <f t="shared" si="19"/>
        <v>0</v>
      </c>
      <c r="J409" s="113" t="str">
        <f>IFERROR(VLOOKUP(I409,女子登録②!$P$2:$V$101,5,FALSE),"0")</f>
        <v>0</v>
      </c>
      <c r="K409" s="113" t="str">
        <f>IFERROR(VLOOKUP(G409,女子登録②!$P$2:$V$101,7,FALSE),"0")</f>
        <v>0</v>
      </c>
      <c r="L409" s="112">
        <v>2</v>
      </c>
      <c r="M409" s="112" t="str">
        <f>IFERROR(VLOOKUP(G409,女子登録②!$P$2:$V$101,3,FALSE),"0")</f>
        <v>0</v>
      </c>
      <c r="N409" s="112" t="str">
        <f>IFERROR(VLOOKUP(G409,女子登録②!$P$2:$V$101,6,FALSE),"0")</f>
        <v>0</v>
      </c>
      <c r="O409" s="219"/>
      <c r="P409" s="114" t="s">
        <v>266</v>
      </c>
      <c r="Q409" s="219"/>
      <c r="R409" s="112" t="str">
        <f>IFERROR(VLOOKUP(A409,種目!$C$30:$D$55,2,FALSE),"0")</f>
        <v>0</v>
      </c>
      <c r="S409" s="112">
        <f>入力シート③!L104</f>
        <v>0</v>
      </c>
      <c r="T409" s="114">
        <v>0</v>
      </c>
      <c r="U409" s="114">
        <v>2</v>
      </c>
      <c r="V409" s="112">
        <f>入力シート③!$B$1</f>
        <v>0</v>
      </c>
    </row>
    <row r="410" spans="1:22">
      <c r="A410" s="112">
        <f>入力シート③!K105</f>
        <v>0</v>
      </c>
      <c r="B410" s="112" t="str">
        <f t="shared" si="20"/>
        <v>0</v>
      </c>
      <c r="C410" s="112" t="str">
        <f>IFERROR(VLOOKUP(入力シート③!$B$1,所属!$B$2:$C$56,2,FALSE),"0")</f>
        <v>0</v>
      </c>
      <c r="D410" s="219"/>
      <c r="E410" s="219"/>
      <c r="F410" s="112" t="str">
        <f>入力シート③!$G105</f>
        <v/>
      </c>
      <c r="G410" s="112">
        <f>入力シート③!H105</f>
        <v>0</v>
      </c>
      <c r="H410" s="113" t="str">
        <f>IFERROR(VLOOKUP(G410,女子登録②!$P$2:$V$101,4,FALSE),"0")</f>
        <v>0</v>
      </c>
      <c r="I410" s="112">
        <f t="shared" si="19"/>
        <v>0</v>
      </c>
      <c r="J410" s="113" t="str">
        <f>IFERROR(VLOOKUP(I410,女子登録②!$P$2:$V$101,5,FALSE),"0")</f>
        <v>0</v>
      </c>
      <c r="K410" s="113" t="str">
        <f>IFERROR(VLOOKUP(G410,女子登録②!$P$2:$V$101,7,FALSE),"0")</f>
        <v>0</v>
      </c>
      <c r="L410" s="112">
        <v>2</v>
      </c>
      <c r="M410" s="112" t="str">
        <f>IFERROR(VLOOKUP(G410,女子登録②!$P$2:$V$101,3,FALSE),"0")</f>
        <v>0</v>
      </c>
      <c r="N410" s="112" t="str">
        <f>IFERROR(VLOOKUP(G410,女子登録②!$P$2:$V$101,6,FALSE),"0")</f>
        <v>0</v>
      </c>
      <c r="O410" s="219"/>
      <c r="P410" s="114" t="s">
        <v>266</v>
      </c>
      <c r="Q410" s="219"/>
      <c r="R410" s="112" t="str">
        <f>IFERROR(VLOOKUP(A410,種目!$C$30:$D$55,2,FALSE),"0")</f>
        <v>0</v>
      </c>
      <c r="S410" s="112">
        <f>入力シート③!L105</f>
        <v>0</v>
      </c>
      <c r="T410" s="114">
        <v>0</v>
      </c>
      <c r="U410" s="114">
        <v>2</v>
      </c>
      <c r="V410" s="112">
        <f>入力シート③!$B$1</f>
        <v>0</v>
      </c>
    </row>
    <row r="411" spans="1:22">
      <c r="A411" s="112">
        <f>入力シート③!K106</f>
        <v>0</v>
      </c>
      <c r="B411" s="112" t="str">
        <f t="shared" si="20"/>
        <v>0</v>
      </c>
      <c r="C411" s="112" t="str">
        <f>IFERROR(VLOOKUP(入力シート③!$B$1,所属!$B$2:$C$56,2,FALSE),"0")</f>
        <v>0</v>
      </c>
      <c r="D411" s="219"/>
      <c r="E411" s="219"/>
      <c r="F411" s="112" t="str">
        <f>入力シート③!$G106</f>
        <v/>
      </c>
      <c r="G411" s="112">
        <f>入力シート③!H106</f>
        <v>0</v>
      </c>
      <c r="H411" s="113" t="str">
        <f>IFERROR(VLOOKUP(G411,女子登録②!$P$2:$V$101,4,FALSE),"0")</f>
        <v>0</v>
      </c>
      <c r="I411" s="112">
        <f t="shared" si="19"/>
        <v>0</v>
      </c>
      <c r="J411" s="113" t="str">
        <f>IFERROR(VLOOKUP(I411,女子登録②!$P$2:$V$101,5,FALSE),"0")</f>
        <v>0</v>
      </c>
      <c r="K411" s="113" t="str">
        <f>IFERROR(VLOOKUP(G411,女子登録②!$P$2:$V$101,7,FALSE),"0")</f>
        <v>0</v>
      </c>
      <c r="L411" s="112">
        <v>2</v>
      </c>
      <c r="M411" s="112" t="str">
        <f>IFERROR(VLOOKUP(G411,女子登録②!$P$2:$V$101,3,FALSE),"0")</f>
        <v>0</v>
      </c>
      <c r="N411" s="112" t="str">
        <f>IFERROR(VLOOKUP(G411,女子登録②!$P$2:$V$101,6,FALSE),"0")</f>
        <v>0</v>
      </c>
      <c r="O411" s="219"/>
      <c r="P411" s="114" t="s">
        <v>266</v>
      </c>
      <c r="Q411" s="219"/>
      <c r="R411" s="112" t="str">
        <f>IFERROR(VLOOKUP(A411,種目!$C$30:$D$55,2,FALSE),"0")</f>
        <v>0</v>
      </c>
      <c r="S411" s="112">
        <f>入力シート③!L106</f>
        <v>0</v>
      </c>
      <c r="T411" s="114">
        <v>0</v>
      </c>
      <c r="U411" s="114">
        <v>2</v>
      </c>
      <c r="V411" s="112">
        <f>入力シート③!$B$1</f>
        <v>0</v>
      </c>
    </row>
    <row r="412" spans="1:22">
      <c r="A412" s="112">
        <f>入力シート③!K107</f>
        <v>0</v>
      </c>
      <c r="B412" s="112" t="str">
        <f t="shared" si="20"/>
        <v>0</v>
      </c>
      <c r="C412" s="112" t="str">
        <f>IFERROR(VLOOKUP(入力シート③!$B$1,所属!$B$2:$C$56,2,FALSE),"0")</f>
        <v>0</v>
      </c>
      <c r="D412" s="219"/>
      <c r="E412" s="219"/>
      <c r="F412" s="112" t="str">
        <f>入力シート③!$G107</f>
        <v/>
      </c>
      <c r="G412" s="112">
        <f>入力シート③!H107</f>
        <v>0</v>
      </c>
      <c r="H412" s="113" t="str">
        <f>IFERROR(VLOOKUP(G412,女子登録②!$P$2:$V$101,4,FALSE),"0")</f>
        <v>0</v>
      </c>
      <c r="I412" s="112">
        <f t="shared" si="19"/>
        <v>0</v>
      </c>
      <c r="J412" s="113" t="str">
        <f>IFERROR(VLOOKUP(I412,女子登録②!$P$2:$V$101,5,FALSE),"0")</f>
        <v>0</v>
      </c>
      <c r="K412" s="113" t="str">
        <f>IFERROR(VLOOKUP(G412,女子登録②!$P$2:$V$101,7,FALSE),"0")</f>
        <v>0</v>
      </c>
      <c r="L412" s="112">
        <v>2</v>
      </c>
      <c r="M412" s="112" t="str">
        <f>IFERROR(VLOOKUP(G412,女子登録②!$P$2:$V$101,3,FALSE),"0")</f>
        <v>0</v>
      </c>
      <c r="N412" s="112" t="str">
        <f>IFERROR(VLOOKUP(G412,女子登録②!$P$2:$V$101,6,FALSE),"0")</f>
        <v>0</v>
      </c>
      <c r="O412" s="219"/>
      <c r="P412" s="114" t="s">
        <v>266</v>
      </c>
      <c r="Q412" s="219"/>
      <c r="R412" s="112" t="str">
        <f>IFERROR(VLOOKUP(A412,種目!$C$30:$D$55,2,FALSE),"0")</f>
        <v>0</v>
      </c>
      <c r="S412" s="112">
        <f>入力シート③!L107</f>
        <v>0</v>
      </c>
      <c r="T412" s="114">
        <v>0</v>
      </c>
      <c r="U412" s="114">
        <v>2</v>
      </c>
      <c r="V412" s="112">
        <f>入力シート③!$B$1</f>
        <v>0</v>
      </c>
    </row>
    <row r="413" spans="1:22">
      <c r="A413" s="112">
        <f>入力シート③!K108</f>
        <v>0</v>
      </c>
      <c r="B413" s="112" t="str">
        <f t="shared" si="20"/>
        <v>0</v>
      </c>
      <c r="C413" s="112" t="str">
        <f>IFERROR(VLOOKUP(入力シート③!$B$1,所属!$B$2:$C$56,2,FALSE),"0")</f>
        <v>0</v>
      </c>
      <c r="D413" s="219"/>
      <c r="E413" s="219"/>
      <c r="F413" s="112" t="str">
        <f>入力シート③!$G108</f>
        <v/>
      </c>
      <c r="G413" s="112">
        <f>入力シート③!H108</f>
        <v>0</v>
      </c>
      <c r="H413" s="113" t="str">
        <f>IFERROR(VLOOKUP(G413,女子登録②!$P$2:$V$101,4,FALSE),"0")</f>
        <v>0</v>
      </c>
      <c r="I413" s="112">
        <f t="shared" si="19"/>
        <v>0</v>
      </c>
      <c r="J413" s="113" t="str">
        <f>IFERROR(VLOOKUP(I413,女子登録②!$P$2:$V$101,5,FALSE),"0")</f>
        <v>0</v>
      </c>
      <c r="K413" s="113" t="str">
        <f>IFERROR(VLOOKUP(G413,女子登録②!$P$2:$V$101,7,FALSE),"0")</f>
        <v>0</v>
      </c>
      <c r="L413" s="112">
        <v>2</v>
      </c>
      <c r="M413" s="112" t="str">
        <f>IFERROR(VLOOKUP(G413,女子登録②!$P$2:$V$101,3,FALSE),"0")</f>
        <v>0</v>
      </c>
      <c r="N413" s="112" t="str">
        <f>IFERROR(VLOOKUP(G413,女子登録②!$P$2:$V$101,6,FALSE),"0")</f>
        <v>0</v>
      </c>
      <c r="O413" s="219"/>
      <c r="P413" s="114" t="s">
        <v>266</v>
      </c>
      <c r="Q413" s="219"/>
      <c r="R413" s="112" t="str">
        <f>IFERROR(VLOOKUP(A413,種目!$C$30:$D$55,2,FALSE),"0")</f>
        <v>0</v>
      </c>
      <c r="S413" s="112">
        <f>入力シート③!L108</f>
        <v>0</v>
      </c>
      <c r="T413" s="114">
        <v>0</v>
      </c>
      <c r="U413" s="114">
        <v>2</v>
      </c>
      <c r="V413" s="112">
        <f>入力シート③!$B$1</f>
        <v>0</v>
      </c>
    </row>
    <row r="414" spans="1:22">
      <c r="A414" s="112">
        <f>入力シート③!K109</f>
        <v>0</v>
      </c>
      <c r="B414" s="112" t="str">
        <f t="shared" si="20"/>
        <v>0</v>
      </c>
      <c r="C414" s="112" t="str">
        <f>IFERROR(VLOOKUP(入力シート③!$B$1,所属!$B$2:$C$56,2,FALSE),"0")</f>
        <v>0</v>
      </c>
      <c r="D414" s="219"/>
      <c r="E414" s="219"/>
      <c r="F414" s="112" t="str">
        <f>入力シート③!$G109</f>
        <v/>
      </c>
      <c r="G414" s="112">
        <f>入力シート③!H109</f>
        <v>0</v>
      </c>
      <c r="H414" s="113" t="str">
        <f>IFERROR(VLOOKUP(G414,女子登録②!$P$2:$V$101,4,FALSE),"0")</f>
        <v>0</v>
      </c>
      <c r="I414" s="112">
        <f t="shared" si="19"/>
        <v>0</v>
      </c>
      <c r="J414" s="113" t="str">
        <f>IFERROR(VLOOKUP(I414,女子登録②!$P$2:$V$101,5,FALSE),"0")</f>
        <v>0</v>
      </c>
      <c r="K414" s="113" t="str">
        <f>IFERROR(VLOOKUP(G414,女子登録②!$P$2:$V$101,7,FALSE),"0")</f>
        <v>0</v>
      </c>
      <c r="L414" s="112">
        <v>2</v>
      </c>
      <c r="M414" s="112" t="str">
        <f>IFERROR(VLOOKUP(G414,女子登録②!$P$2:$V$101,3,FALSE),"0")</f>
        <v>0</v>
      </c>
      <c r="N414" s="112" t="str">
        <f>IFERROR(VLOOKUP(G414,女子登録②!$P$2:$V$101,6,FALSE),"0")</f>
        <v>0</v>
      </c>
      <c r="O414" s="219"/>
      <c r="P414" s="114" t="s">
        <v>266</v>
      </c>
      <c r="Q414" s="219"/>
      <c r="R414" s="112" t="str">
        <f>IFERROR(VLOOKUP(A414,種目!$C$30:$D$55,2,FALSE),"0")</f>
        <v>0</v>
      </c>
      <c r="S414" s="112">
        <f>入力シート③!L109</f>
        <v>0</v>
      </c>
      <c r="T414" s="114">
        <v>0</v>
      </c>
      <c r="U414" s="114">
        <v>2</v>
      </c>
      <c r="V414" s="112">
        <f>入力シート③!$B$1</f>
        <v>0</v>
      </c>
    </row>
    <row r="415" spans="1:22">
      <c r="A415" s="112">
        <f>入力シート③!K110</f>
        <v>0</v>
      </c>
      <c r="B415" s="112" t="str">
        <f t="shared" si="20"/>
        <v>0</v>
      </c>
      <c r="C415" s="112" t="str">
        <f>IFERROR(VLOOKUP(入力シート③!$B$1,所属!$B$2:$C$56,2,FALSE),"0")</f>
        <v>0</v>
      </c>
      <c r="D415" s="219"/>
      <c r="E415" s="219"/>
      <c r="F415" s="112" t="str">
        <f>入力シート③!$G110</f>
        <v/>
      </c>
      <c r="G415" s="112">
        <f>入力シート③!H110</f>
        <v>0</v>
      </c>
      <c r="H415" s="113" t="str">
        <f>IFERROR(VLOOKUP(G415,女子登録②!$P$2:$V$101,4,FALSE),"0")</f>
        <v>0</v>
      </c>
      <c r="I415" s="112">
        <f t="shared" si="19"/>
        <v>0</v>
      </c>
      <c r="J415" s="113" t="str">
        <f>IFERROR(VLOOKUP(I415,女子登録②!$P$2:$V$101,5,FALSE),"0")</f>
        <v>0</v>
      </c>
      <c r="K415" s="113" t="str">
        <f>IFERROR(VLOOKUP(G415,女子登録②!$P$2:$V$101,7,FALSE),"0")</f>
        <v>0</v>
      </c>
      <c r="L415" s="112">
        <v>2</v>
      </c>
      <c r="M415" s="112" t="str">
        <f>IFERROR(VLOOKUP(G415,女子登録②!$P$2:$V$101,3,FALSE),"0")</f>
        <v>0</v>
      </c>
      <c r="N415" s="112" t="str">
        <f>IFERROR(VLOOKUP(G415,女子登録②!$P$2:$V$101,6,FALSE),"0")</f>
        <v>0</v>
      </c>
      <c r="O415" s="219"/>
      <c r="P415" s="114" t="s">
        <v>266</v>
      </c>
      <c r="Q415" s="219"/>
      <c r="R415" s="112" t="str">
        <f>IFERROR(VLOOKUP(A415,種目!$C$30:$D$55,2,FALSE),"0")</f>
        <v>0</v>
      </c>
      <c r="S415" s="112">
        <f>入力シート③!L110</f>
        <v>0</v>
      </c>
      <c r="T415" s="114">
        <v>0</v>
      </c>
      <c r="U415" s="114">
        <v>2</v>
      </c>
      <c r="V415" s="112">
        <f>入力シート③!$B$1</f>
        <v>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6C33-E337-4DFB-AE67-5413F3F14F94}">
  <dimension ref="A1:J55"/>
  <sheetViews>
    <sheetView workbookViewId="0">
      <pane ySplit="1" topLeftCell="A2" activePane="bottomLeft" state="frozen"/>
      <selection pane="bottomLeft" activeCell="K16" sqref="K16"/>
    </sheetView>
  </sheetViews>
  <sheetFormatPr defaultRowHeight="18.75"/>
  <cols>
    <col min="1" max="1" width="5.25" customWidth="1"/>
    <col min="2" max="2" width="7.125" customWidth="1"/>
    <col min="3" max="3" width="15.875" customWidth="1"/>
    <col min="4" max="4" width="9" customWidth="1"/>
    <col min="6" max="6" width="3.5" bestFit="1" customWidth="1"/>
    <col min="7" max="7" width="11" bestFit="1" customWidth="1"/>
    <col min="9" max="9" width="3.5" bestFit="1" customWidth="1"/>
    <col min="10" max="10" width="11" bestFit="1" customWidth="1"/>
  </cols>
  <sheetData>
    <row r="1" spans="1:10">
      <c r="A1" s="95" t="s">
        <v>84</v>
      </c>
      <c r="B1" s="96" t="s">
        <v>52</v>
      </c>
      <c r="C1" s="97" t="s">
        <v>53</v>
      </c>
      <c r="D1" s="97" t="s">
        <v>303</v>
      </c>
    </row>
    <row r="2" spans="1:10">
      <c r="A2" s="73" t="s">
        <v>51</v>
      </c>
      <c r="B2" s="87">
        <v>1</v>
      </c>
      <c r="C2" s="88" t="s">
        <v>54</v>
      </c>
      <c r="D2" s="88">
        <v>1</v>
      </c>
      <c r="F2" s="89">
        <v>2</v>
      </c>
      <c r="G2" s="90" t="s">
        <v>55</v>
      </c>
      <c r="I2" s="82">
        <v>22</v>
      </c>
      <c r="J2" s="83" t="s">
        <v>55</v>
      </c>
    </row>
    <row r="3" spans="1:10">
      <c r="A3" s="73" t="s">
        <v>51</v>
      </c>
      <c r="B3" s="89">
        <v>2</v>
      </c>
      <c r="C3" s="90" t="s">
        <v>55</v>
      </c>
      <c r="D3" s="90">
        <v>2</v>
      </c>
      <c r="F3" s="89">
        <v>3</v>
      </c>
      <c r="G3" s="90" t="s">
        <v>56</v>
      </c>
      <c r="I3" s="80">
        <v>23</v>
      </c>
      <c r="J3" s="83" t="s">
        <v>56</v>
      </c>
    </row>
    <row r="4" spans="1:10">
      <c r="A4" s="73" t="s">
        <v>51</v>
      </c>
      <c r="B4" s="89">
        <v>3</v>
      </c>
      <c r="C4" s="90" t="s">
        <v>56</v>
      </c>
      <c r="D4" s="90">
        <v>3</v>
      </c>
      <c r="F4" s="89">
        <v>5</v>
      </c>
      <c r="G4" s="90" t="s">
        <v>57</v>
      </c>
      <c r="I4" s="82">
        <v>25</v>
      </c>
      <c r="J4" s="83" t="s">
        <v>57</v>
      </c>
    </row>
    <row r="5" spans="1:10">
      <c r="A5" s="73" t="s">
        <v>51</v>
      </c>
      <c r="B5" s="89">
        <v>4</v>
      </c>
      <c r="C5" s="90" t="s">
        <v>69</v>
      </c>
      <c r="D5" s="90">
        <v>4</v>
      </c>
      <c r="F5" s="89">
        <v>6</v>
      </c>
      <c r="G5" s="90" t="s">
        <v>58</v>
      </c>
      <c r="I5" s="82">
        <v>27</v>
      </c>
      <c r="J5" s="83" t="s">
        <v>59</v>
      </c>
    </row>
    <row r="6" spans="1:10">
      <c r="A6" s="73" t="s">
        <v>51</v>
      </c>
      <c r="B6" s="89">
        <v>5</v>
      </c>
      <c r="C6" s="90" t="s">
        <v>57</v>
      </c>
      <c r="D6" s="90">
        <v>5</v>
      </c>
      <c r="F6" s="89">
        <v>7</v>
      </c>
      <c r="G6" s="90" t="s">
        <v>59</v>
      </c>
      <c r="I6" s="80">
        <v>28</v>
      </c>
      <c r="J6" s="83" t="s">
        <v>61</v>
      </c>
    </row>
    <row r="7" spans="1:10">
      <c r="A7" s="73" t="s">
        <v>51</v>
      </c>
      <c r="B7" s="89">
        <v>6</v>
      </c>
      <c r="C7" s="90" t="s">
        <v>58</v>
      </c>
      <c r="D7" s="90">
        <v>6</v>
      </c>
      <c r="F7" s="89">
        <v>9</v>
      </c>
      <c r="G7" s="90" t="s">
        <v>73</v>
      </c>
      <c r="I7" s="82">
        <v>29</v>
      </c>
      <c r="J7" s="83" t="s">
        <v>68</v>
      </c>
    </row>
    <row r="8" spans="1:10">
      <c r="A8" s="73" t="s">
        <v>51</v>
      </c>
      <c r="B8" s="89">
        <v>7</v>
      </c>
      <c r="C8" s="90" t="s">
        <v>59</v>
      </c>
      <c r="D8" s="90">
        <v>7</v>
      </c>
      <c r="F8" s="89">
        <v>10</v>
      </c>
      <c r="G8" s="90" t="s">
        <v>62</v>
      </c>
      <c r="I8" s="82">
        <v>31</v>
      </c>
      <c r="J8" s="83" t="s">
        <v>1441</v>
      </c>
    </row>
    <row r="9" spans="1:10">
      <c r="A9" s="73" t="s">
        <v>51</v>
      </c>
      <c r="B9" s="89">
        <v>8</v>
      </c>
      <c r="C9" s="90" t="s">
        <v>60</v>
      </c>
      <c r="D9" s="90">
        <v>8</v>
      </c>
      <c r="F9" s="89">
        <v>11</v>
      </c>
      <c r="G9" s="90" t="s">
        <v>63</v>
      </c>
      <c r="I9" s="82">
        <v>35</v>
      </c>
      <c r="J9" s="84" t="s">
        <v>75</v>
      </c>
    </row>
    <row r="10" spans="1:10">
      <c r="A10" s="73" t="s">
        <v>51</v>
      </c>
      <c r="B10" s="89">
        <v>9</v>
      </c>
      <c r="C10" s="90" t="s">
        <v>73</v>
      </c>
      <c r="D10" s="90">
        <v>9</v>
      </c>
      <c r="F10" s="89">
        <v>13</v>
      </c>
      <c r="G10" s="90" t="s">
        <v>65</v>
      </c>
      <c r="I10" s="80">
        <v>36</v>
      </c>
      <c r="J10" s="83" t="s">
        <v>66</v>
      </c>
    </row>
    <row r="11" spans="1:10">
      <c r="A11" s="73" t="s">
        <v>51</v>
      </c>
      <c r="B11" s="89">
        <v>10</v>
      </c>
      <c r="C11" s="90" t="s">
        <v>62</v>
      </c>
      <c r="D11" s="90">
        <v>10</v>
      </c>
      <c r="F11" s="89">
        <v>17</v>
      </c>
      <c r="G11" s="91" t="s">
        <v>75</v>
      </c>
      <c r="I11" s="85">
        <v>38</v>
      </c>
      <c r="J11" s="86" t="s">
        <v>72</v>
      </c>
    </row>
    <row r="12" spans="1:10">
      <c r="A12" s="73" t="s">
        <v>51</v>
      </c>
      <c r="B12" s="89">
        <v>11</v>
      </c>
      <c r="C12" s="90" t="s">
        <v>63</v>
      </c>
      <c r="D12" s="90">
        <v>11</v>
      </c>
      <c r="F12" s="89">
        <v>18</v>
      </c>
      <c r="G12" s="90" t="s">
        <v>66</v>
      </c>
    </row>
    <row r="13" spans="1:10">
      <c r="A13" s="73" t="s">
        <v>51</v>
      </c>
      <c r="B13" s="89">
        <v>12</v>
      </c>
      <c r="C13" s="90" t="s">
        <v>64</v>
      </c>
      <c r="D13" s="90">
        <v>12</v>
      </c>
      <c r="F13" s="93">
        <v>20</v>
      </c>
      <c r="G13" s="94" t="s">
        <v>72</v>
      </c>
    </row>
    <row r="14" spans="1:10">
      <c r="A14" s="73" t="s">
        <v>51</v>
      </c>
      <c r="B14" s="89">
        <v>13</v>
      </c>
      <c r="C14" s="90" t="s">
        <v>65</v>
      </c>
      <c r="D14" s="90">
        <v>13</v>
      </c>
    </row>
    <row r="15" spans="1:10">
      <c r="A15" s="73" t="s">
        <v>51</v>
      </c>
      <c r="B15" s="89">
        <v>14</v>
      </c>
      <c r="C15" s="90" t="s">
        <v>70</v>
      </c>
      <c r="D15" s="90">
        <v>14</v>
      </c>
    </row>
    <row r="16" spans="1:10">
      <c r="A16" s="73" t="s">
        <v>51</v>
      </c>
      <c r="B16" s="89">
        <v>15</v>
      </c>
      <c r="C16" s="90" t="s">
        <v>71</v>
      </c>
      <c r="D16" s="90">
        <v>15</v>
      </c>
    </row>
    <row r="17" spans="1:4">
      <c r="A17" s="73" t="s">
        <v>51</v>
      </c>
      <c r="B17" s="89">
        <v>16</v>
      </c>
      <c r="C17" s="90" t="s">
        <v>74</v>
      </c>
      <c r="D17" s="90">
        <v>16</v>
      </c>
    </row>
    <row r="18" spans="1:4">
      <c r="A18" s="73" t="s">
        <v>51</v>
      </c>
      <c r="B18" s="89">
        <v>17</v>
      </c>
      <c r="C18" s="91" t="s">
        <v>75</v>
      </c>
      <c r="D18" s="90">
        <v>17</v>
      </c>
    </row>
    <row r="19" spans="1:4">
      <c r="A19" s="73" t="s">
        <v>51</v>
      </c>
      <c r="B19" s="89">
        <v>18</v>
      </c>
      <c r="C19" s="90" t="s">
        <v>66</v>
      </c>
      <c r="D19" s="90">
        <v>18</v>
      </c>
    </row>
    <row r="20" spans="1:4">
      <c r="A20" s="73" t="s">
        <v>51</v>
      </c>
      <c r="B20" s="89">
        <v>19</v>
      </c>
      <c r="C20" s="91" t="s">
        <v>1384</v>
      </c>
      <c r="D20" s="90">
        <v>19</v>
      </c>
    </row>
    <row r="21" spans="1:4">
      <c r="A21" s="92" t="s">
        <v>51</v>
      </c>
      <c r="B21" s="93">
        <v>20</v>
      </c>
      <c r="C21" s="94" t="s">
        <v>72</v>
      </c>
      <c r="D21" s="94">
        <v>20</v>
      </c>
    </row>
    <row r="22" spans="1:4">
      <c r="A22" s="105" t="s">
        <v>51</v>
      </c>
      <c r="B22" s="106">
        <v>39</v>
      </c>
      <c r="C22" s="107" t="s">
        <v>1385</v>
      </c>
      <c r="D22" s="107">
        <v>39</v>
      </c>
    </row>
    <row r="23" spans="1:4">
      <c r="A23" s="108" t="s">
        <v>51</v>
      </c>
      <c r="B23" s="71">
        <v>40</v>
      </c>
      <c r="C23" s="72" t="s">
        <v>1386</v>
      </c>
      <c r="D23" s="72">
        <v>40</v>
      </c>
    </row>
    <row r="24" spans="1:4">
      <c r="A24" s="108" t="s">
        <v>51</v>
      </c>
      <c r="B24" s="71">
        <v>41</v>
      </c>
      <c r="C24" s="72" t="s">
        <v>77</v>
      </c>
      <c r="D24" s="72">
        <v>41</v>
      </c>
    </row>
    <row r="25" spans="1:4">
      <c r="A25" s="108" t="s">
        <v>51</v>
      </c>
      <c r="B25" s="71">
        <v>42</v>
      </c>
      <c r="C25" s="72" t="s">
        <v>78</v>
      </c>
      <c r="D25" s="72">
        <v>42</v>
      </c>
    </row>
    <row r="26" spans="1:4">
      <c r="A26" s="108" t="s">
        <v>51</v>
      </c>
      <c r="B26" s="71">
        <v>43</v>
      </c>
      <c r="C26" s="72" t="s">
        <v>79</v>
      </c>
      <c r="D26" s="72">
        <v>43</v>
      </c>
    </row>
    <row r="27" spans="1:4">
      <c r="A27" s="108" t="s">
        <v>51</v>
      </c>
      <c r="B27" s="71">
        <v>44</v>
      </c>
      <c r="C27" s="72" t="s">
        <v>80</v>
      </c>
      <c r="D27" s="72">
        <v>44</v>
      </c>
    </row>
    <row r="28" spans="1:4">
      <c r="A28" s="108" t="s">
        <v>51</v>
      </c>
      <c r="B28" s="71">
        <v>45</v>
      </c>
      <c r="C28" s="72" t="s">
        <v>81</v>
      </c>
      <c r="D28" s="72">
        <v>45</v>
      </c>
    </row>
    <row r="29" spans="1:4" ht="19.5" thickBot="1">
      <c r="A29" s="109" t="s">
        <v>51</v>
      </c>
      <c r="B29" s="110">
        <v>46</v>
      </c>
      <c r="C29" s="111" t="s">
        <v>82</v>
      </c>
      <c r="D29" s="111">
        <v>46</v>
      </c>
    </row>
    <row r="30" spans="1:4" ht="19.5" thickTop="1">
      <c r="A30" s="74" t="s">
        <v>67</v>
      </c>
      <c r="B30" s="80">
        <v>21</v>
      </c>
      <c r="C30" s="81" t="s">
        <v>54</v>
      </c>
      <c r="D30" s="81">
        <v>21</v>
      </c>
    </row>
    <row r="31" spans="1:4">
      <c r="A31" s="74" t="s">
        <v>67</v>
      </c>
      <c r="B31" s="82">
        <v>22</v>
      </c>
      <c r="C31" s="83" t="s">
        <v>55</v>
      </c>
      <c r="D31" s="83">
        <v>22</v>
      </c>
    </row>
    <row r="32" spans="1:4">
      <c r="A32" s="74" t="s">
        <v>67</v>
      </c>
      <c r="B32" s="80">
        <v>23</v>
      </c>
      <c r="C32" s="83" t="s">
        <v>56</v>
      </c>
      <c r="D32" s="81">
        <v>23</v>
      </c>
    </row>
    <row r="33" spans="1:4">
      <c r="A33" s="74" t="s">
        <v>67</v>
      </c>
      <c r="B33" s="80">
        <v>24</v>
      </c>
      <c r="C33" s="83" t="s">
        <v>69</v>
      </c>
      <c r="D33" s="81">
        <v>24</v>
      </c>
    </row>
    <row r="34" spans="1:4">
      <c r="A34" s="74" t="s">
        <v>67</v>
      </c>
      <c r="B34" s="82">
        <v>25</v>
      </c>
      <c r="C34" s="83" t="s">
        <v>57</v>
      </c>
      <c r="D34" s="83">
        <v>25</v>
      </c>
    </row>
    <row r="35" spans="1:4">
      <c r="A35" s="74" t="s">
        <v>67</v>
      </c>
      <c r="B35" s="80">
        <v>26</v>
      </c>
      <c r="C35" s="83" t="s">
        <v>76</v>
      </c>
      <c r="D35" s="81">
        <v>26</v>
      </c>
    </row>
    <row r="36" spans="1:4">
      <c r="A36" s="74" t="s">
        <v>67</v>
      </c>
      <c r="B36" s="82">
        <v>27</v>
      </c>
      <c r="C36" s="83" t="s">
        <v>59</v>
      </c>
      <c r="D36" s="83">
        <v>27</v>
      </c>
    </row>
    <row r="37" spans="1:4">
      <c r="A37" s="74" t="s">
        <v>67</v>
      </c>
      <c r="B37" s="80">
        <v>28</v>
      </c>
      <c r="C37" s="83" t="s">
        <v>61</v>
      </c>
      <c r="D37" s="81">
        <v>28</v>
      </c>
    </row>
    <row r="38" spans="1:4">
      <c r="A38" s="74" t="s">
        <v>67</v>
      </c>
      <c r="B38" s="82">
        <v>29</v>
      </c>
      <c r="C38" s="83" t="s">
        <v>68</v>
      </c>
      <c r="D38" s="83">
        <v>29</v>
      </c>
    </row>
    <row r="39" spans="1:4">
      <c r="A39" s="74" t="s">
        <v>67</v>
      </c>
      <c r="B39" s="80">
        <v>30</v>
      </c>
      <c r="C39" s="83" t="s">
        <v>64</v>
      </c>
      <c r="D39" s="81">
        <v>30</v>
      </c>
    </row>
    <row r="40" spans="1:4">
      <c r="A40" s="74" t="s">
        <v>67</v>
      </c>
      <c r="B40" s="82">
        <v>31</v>
      </c>
      <c r="C40" s="83" t="s">
        <v>1441</v>
      </c>
      <c r="D40" s="83">
        <v>31</v>
      </c>
    </row>
    <row r="41" spans="1:4">
      <c r="A41" s="74" t="s">
        <v>67</v>
      </c>
      <c r="B41" s="80">
        <v>32</v>
      </c>
      <c r="C41" s="83" t="s">
        <v>70</v>
      </c>
      <c r="D41" s="81">
        <v>32</v>
      </c>
    </row>
    <row r="42" spans="1:4">
      <c r="A42" s="74" t="s">
        <v>67</v>
      </c>
      <c r="B42" s="82">
        <v>33</v>
      </c>
      <c r="C42" s="83" t="s">
        <v>71</v>
      </c>
      <c r="D42" s="83">
        <v>33</v>
      </c>
    </row>
    <row r="43" spans="1:4">
      <c r="A43" s="74" t="s">
        <v>67</v>
      </c>
      <c r="B43" s="80">
        <v>34</v>
      </c>
      <c r="C43" s="83" t="s">
        <v>74</v>
      </c>
      <c r="D43" s="81">
        <v>34</v>
      </c>
    </row>
    <row r="44" spans="1:4">
      <c r="A44" s="74" t="s">
        <v>67</v>
      </c>
      <c r="B44" s="82">
        <v>35</v>
      </c>
      <c r="C44" s="84" t="s">
        <v>75</v>
      </c>
      <c r="D44" s="83">
        <v>35</v>
      </c>
    </row>
    <row r="45" spans="1:4">
      <c r="A45" s="74" t="s">
        <v>67</v>
      </c>
      <c r="B45" s="80">
        <v>36</v>
      </c>
      <c r="C45" s="83" t="s">
        <v>66</v>
      </c>
      <c r="D45" s="81">
        <v>36</v>
      </c>
    </row>
    <row r="46" spans="1:4">
      <c r="A46" s="74" t="s">
        <v>67</v>
      </c>
      <c r="B46" s="82">
        <v>37</v>
      </c>
      <c r="C46" s="84" t="s">
        <v>1384</v>
      </c>
      <c r="D46" s="83">
        <v>37</v>
      </c>
    </row>
    <row r="47" spans="1:4">
      <c r="A47" s="77" t="s">
        <v>67</v>
      </c>
      <c r="B47" s="85">
        <v>38</v>
      </c>
      <c r="C47" s="86" t="s">
        <v>72</v>
      </c>
      <c r="D47" s="86">
        <v>38</v>
      </c>
    </row>
    <row r="48" spans="1:4">
      <c r="A48" s="74" t="s">
        <v>67</v>
      </c>
      <c r="B48" s="75">
        <v>47</v>
      </c>
      <c r="C48" s="76" t="s">
        <v>1385</v>
      </c>
      <c r="D48" s="76">
        <v>47</v>
      </c>
    </row>
    <row r="49" spans="1:4">
      <c r="A49" s="74" t="s">
        <v>67</v>
      </c>
      <c r="B49" s="75">
        <v>48</v>
      </c>
      <c r="C49" s="76" t="s">
        <v>1387</v>
      </c>
      <c r="D49" s="76">
        <v>48</v>
      </c>
    </row>
    <row r="50" spans="1:4">
      <c r="A50" s="74" t="s">
        <v>67</v>
      </c>
      <c r="B50" s="75">
        <v>49</v>
      </c>
      <c r="C50" s="76" t="s">
        <v>77</v>
      </c>
      <c r="D50" s="76">
        <v>49</v>
      </c>
    </row>
    <row r="51" spans="1:4">
      <c r="A51" s="74" t="s">
        <v>67</v>
      </c>
      <c r="B51" s="75">
        <v>50</v>
      </c>
      <c r="C51" s="76" t="s">
        <v>78</v>
      </c>
      <c r="D51" s="76">
        <v>50</v>
      </c>
    </row>
    <row r="52" spans="1:4">
      <c r="A52" s="74" t="s">
        <v>67</v>
      </c>
      <c r="B52" s="75">
        <v>51</v>
      </c>
      <c r="C52" s="76" t="s">
        <v>83</v>
      </c>
      <c r="D52" s="76">
        <v>51</v>
      </c>
    </row>
    <row r="53" spans="1:4">
      <c r="A53" s="74" t="s">
        <v>67</v>
      </c>
      <c r="B53" s="75">
        <v>52</v>
      </c>
      <c r="C53" s="76" t="s">
        <v>80</v>
      </c>
      <c r="D53" s="76">
        <v>52</v>
      </c>
    </row>
    <row r="54" spans="1:4">
      <c r="A54" s="74" t="s">
        <v>67</v>
      </c>
      <c r="B54" s="75">
        <v>53</v>
      </c>
      <c r="C54" s="76" t="s">
        <v>81</v>
      </c>
      <c r="D54" s="76">
        <v>53</v>
      </c>
    </row>
    <row r="55" spans="1:4">
      <c r="A55" s="77" t="s">
        <v>67</v>
      </c>
      <c r="B55" s="78">
        <v>54</v>
      </c>
      <c r="C55" s="79" t="s">
        <v>82</v>
      </c>
      <c r="D55" s="79">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はじめに①</vt:lpstr>
      <vt:lpstr>大会要項</vt:lpstr>
      <vt:lpstr>前回競技日程</vt:lpstr>
      <vt:lpstr>男子登録②</vt:lpstr>
      <vt:lpstr>女子登録②</vt:lpstr>
      <vt:lpstr>入力シート③</vt:lpstr>
      <vt:lpstr>一覧印刷</vt:lpstr>
      <vt:lpstr>NANS</vt:lpstr>
      <vt:lpstr>種目</vt:lpstr>
      <vt:lpstr>所属</vt:lpstr>
      <vt:lpstr>はじめに①!Print_Area</vt:lpstr>
      <vt:lpstr>一覧印刷!Print_Titles</vt:lpstr>
      <vt:lpstr>入力シート③!Print_Titles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隅坂道昭</dc:creator>
  <cp:lastModifiedBy>道昭 隅坂</cp:lastModifiedBy>
  <cp:lastPrinted>2023-06-23T03:05:05Z</cp:lastPrinted>
  <dcterms:created xsi:type="dcterms:W3CDTF">2023-03-16T05:43:14Z</dcterms:created>
  <dcterms:modified xsi:type="dcterms:W3CDTF">2024-03-16T04:56:58Z</dcterms:modified>
</cp:coreProperties>
</file>